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137570\Documents\02 Qualité\01 Certification HAS\V2027\Outil Critères impératifs V2027\"/>
    </mc:Choice>
  </mc:AlternateContent>
  <xr:revisionPtr revIDLastSave="0" documentId="13_ncr:1_{59087CC0-82D5-45D3-84B9-1EC2AE92D3A6}" xr6:coauthVersionLast="47" xr6:coauthVersionMax="47" xr10:uidLastSave="{00000000-0000-0000-0000-000000000000}"/>
  <workbookProtection workbookAlgorithmName="SHA-512" workbookHashValue="A3y64123n0iBnhwdFv4hndygqJfljOAoiLnEvzGWG/yxZedL4YyWrvnZCNVormwO9S+32ZJVsEUKlf5FksXCJA==" workbookSaltValue="zqTB7F25iMc05gBAHGlF4A==" workbookSpinCount="100000" lockStructure="1"/>
  <bookViews>
    <workbookView xWindow="-110" yWindow="-110" windowWidth="17020" windowHeight="10000" xr2:uid="{00000000-000D-0000-FFFF-FFFF00000000}"/>
  </bookViews>
  <sheets>
    <sheet name="Mode d'emploi" sheetId="3" r:id="rId1"/>
    <sheet name="Grille de cotation" sheetId="17" r:id="rId2"/>
    <sheet name="Résultats" sheetId="4" r:id="rId3"/>
    <sheet name="Plan d'action" sheetId="21" r:id="rId4"/>
    <sheet name="Feuil2" sheetId="2" state="hidden" r:id="rId5"/>
  </sheets>
  <definedNames>
    <definedName name="_xlnm._FilterDatabase" localSheetId="1" hidden="1">'Grille de cotation'!$A$4:$M$116</definedName>
    <definedName name="cotation">Feuil2!$A$1:$A$6</definedName>
    <definedName name="cotation2">Feuil2!$A$1:$A$4</definedName>
    <definedName name="_xlnm.Print_Titles" localSheetId="1">'Grille de cotation'!$1:$4</definedName>
    <definedName name="_xlnm.Print_Titles" localSheetId="3">'Plan d''action'!$1:$5</definedName>
    <definedName name="thématiques">Feuil2!$B$19:$B$35</definedName>
    <definedName name="_xlnm.Print_Area" localSheetId="1">'Grille de cotation'!$A$1:$L$121</definedName>
    <definedName name="_xlnm.Print_Area" localSheetId="0">'Mode d''emploi'!$A$1:$F$11</definedName>
    <definedName name="_xlnm.Print_Area" localSheetId="3">'Plan d''action'!$A$1:$F$101</definedName>
    <definedName name="_xlnm.Print_Area" localSheetId="2">Résultats!$A$1:$S$38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 i="17" l="1"/>
  <c r="J5" i="17"/>
  <c r="J6" i="17"/>
  <c r="J7" i="17"/>
  <c r="J8" i="17"/>
  <c r="J9" i="17"/>
  <c r="J121" i="17"/>
  <c r="J120" i="17"/>
  <c r="J119" i="17"/>
  <c r="J118" i="17"/>
  <c r="J117" i="17"/>
  <c r="I117" i="17"/>
  <c r="J116" i="17"/>
  <c r="J115" i="17"/>
  <c r="J114" i="17"/>
  <c r="J113" i="17"/>
  <c r="J112" i="17"/>
  <c r="I112" i="17"/>
  <c r="J111" i="17"/>
  <c r="J110" i="17"/>
  <c r="J109" i="17"/>
  <c r="J108" i="17"/>
  <c r="J107" i="17"/>
  <c r="I107" i="17"/>
  <c r="J106" i="17"/>
  <c r="J105" i="17"/>
  <c r="J104" i="17"/>
  <c r="J103" i="17"/>
  <c r="J102" i="17"/>
  <c r="I102" i="17"/>
  <c r="J101" i="17"/>
  <c r="J100" i="17"/>
  <c r="J99" i="17"/>
  <c r="J98" i="17"/>
  <c r="J97" i="17"/>
  <c r="J96" i="17"/>
  <c r="I96" i="17"/>
  <c r="J95" i="17"/>
  <c r="J94" i="17"/>
  <c r="J93" i="17"/>
  <c r="J92" i="17"/>
  <c r="J91" i="17"/>
  <c r="J90" i="17"/>
  <c r="I90" i="17"/>
  <c r="J89" i="17"/>
  <c r="J88" i="17"/>
  <c r="J87" i="17"/>
  <c r="J86" i="17"/>
  <c r="J85" i="17"/>
  <c r="J84" i="17"/>
  <c r="I84" i="17"/>
  <c r="J83" i="17"/>
  <c r="J82" i="17"/>
  <c r="J81" i="17"/>
  <c r="J80" i="17"/>
  <c r="I80" i="17"/>
  <c r="J79" i="17"/>
  <c r="J78" i="17"/>
  <c r="J77" i="17"/>
  <c r="J76" i="17"/>
  <c r="J75" i="17"/>
  <c r="J74" i="17"/>
  <c r="I74" i="17"/>
  <c r="J73" i="17"/>
  <c r="J72" i="17"/>
  <c r="J71" i="17"/>
  <c r="J70" i="17"/>
  <c r="J69" i="17"/>
  <c r="J68" i="17"/>
  <c r="I68" i="17"/>
  <c r="J67" i="17"/>
  <c r="J66" i="17"/>
  <c r="J65" i="17"/>
  <c r="J64" i="17"/>
  <c r="J63" i="17"/>
  <c r="J62" i="17"/>
  <c r="I62" i="17"/>
  <c r="J61" i="17"/>
  <c r="J60" i="17"/>
  <c r="J59" i="17"/>
  <c r="J58" i="17"/>
  <c r="I58" i="17"/>
  <c r="J57" i="17"/>
  <c r="J56" i="17"/>
  <c r="J55" i="17"/>
  <c r="J54" i="17"/>
  <c r="J53" i="17"/>
  <c r="I53" i="17"/>
  <c r="J52" i="17"/>
  <c r="J51" i="17"/>
  <c r="J50" i="17"/>
  <c r="J49" i="17"/>
  <c r="I49" i="17"/>
  <c r="J48" i="17"/>
  <c r="J47" i="17"/>
  <c r="J46" i="17"/>
  <c r="J45" i="17"/>
  <c r="I45" i="17"/>
  <c r="J44" i="17"/>
  <c r="J43" i="17"/>
  <c r="J42" i="17"/>
  <c r="J41" i="17"/>
  <c r="J40" i="17"/>
  <c r="J39" i="17"/>
  <c r="I39" i="17"/>
  <c r="J38" i="17"/>
  <c r="J37" i="17"/>
  <c r="J36" i="17"/>
  <c r="J35" i="17"/>
  <c r="J34" i="17"/>
  <c r="J33" i="17"/>
  <c r="I33" i="17"/>
  <c r="J32" i="17"/>
  <c r="J31" i="17"/>
  <c r="J30" i="17"/>
  <c r="J29" i="17"/>
  <c r="J28" i="17"/>
  <c r="J27" i="17"/>
  <c r="I27" i="17"/>
  <c r="J26" i="17"/>
  <c r="J25" i="17"/>
  <c r="J24" i="17"/>
  <c r="J23" i="17"/>
  <c r="J22" i="17"/>
  <c r="J21" i="17"/>
  <c r="I21" i="17"/>
  <c r="J20" i="17"/>
  <c r="J19" i="17"/>
  <c r="J18" i="17"/>
  <c r="J17" i="17"/>
  <c r="J16" i="17"/>
  <c r="I16" i="17"/>
  <c r="J15" i="17"/>
  <c r="J14" i="17"/>
  <c r="J13" i="17"/>
  <c r="J12" i="17"/>
  <c r="J11" i="17"/>
  <c r="J10" i="17"/>
  <c r="I10" i="17"/>
  <c r="K117" i="17" l="1"/>
  <c r="K112" i="17"/>
  <c r="K107" i="17"/>
  <c r="K102" i="17"/>
  <c r="K96" i="17"/>
  <c r="K90" i="17"/>
  <c r="K84" i="17"/>
  <c r="K80" i="17"/>
  <c r="K74" i="17"/>
  <c r="K68" i="17"/>
  <c r="K62" i="17"/>
  <c r="K58" i="17"/>
  <c r="K53" i="17"/>
  <c r="K49" i="17"/>
  <c r="K45" i="17"/>
  <c r="K39" i="17"/>
  <c r="K33" i="17"/>
  <c r="K27" i="17"/>
  <c r="K21" i="17"/>
  <c r="D21" i="17" s="1"/>
  <c r="K16" i="17"/>
  <c r="D16" i="17" s="1"/>
  <c r="K10" i="17"/>
  <c r="D10" i="17" s="1"/>
  <c r="K5" i="17"/>
  <c r="D33" i="17" l="1"/>
  <c r="C10" i="4" s="1"/>
  <c r="D107" i="17"/>
  <c r="C24" i="4" s="1"/>
  <c r="D80" i="17"/>
  <c r="C19" i="4" s="1"/>
  <c r="D102" i="17"/>
  <c r="C23" i="4" s="1"/>
  <c r="D96" i="17"/>
  <c r="C22" i="4" s="1"/>
  <c r="D49" i="17"/>
  <c r="C13" i="4" s="1"/>
  <c r="D45" i="17"/>
  <c r="C12" i="4" s="1"/>
  <c r="D90" i="17"/>
  <c r="C21" i="4" s="1"/>
  <c r="D53" i="17"/>
  <c r="C14" i="4" s="1"/>
  <c r="D74" i="17"/>
  <c r="C18" i="4" s="1"/>
  <c r="D62" i="17"/>
  <c r="C16" i="4" s="1"/>
  <c r="D58" i="17"/>
  <c r="C15" i="4" s="1"/>
  <c r="D112" i="17"/>
  <c r="C25" i="4" s="1"/>
  <c r="D39" i="17"/>
  <c r="C11" i="4" s="1"/>
  <c r="D117" i="17"/>
  <c r="C26" i="4" s="1"/>
  <c r="D84" i="17"/>
  <c r="C20" i="4" s="1"/>
  <c r="D27" i="17"/>
  <c r="C9" i="4" s="1"/>
  <c r="D68" i="17"/>
  <c r="C17" i="4" s="1"/>
  <c r="C8" i="4"/>
  <c r="C6" i="4"/>
  <c r="C7" i="4"/>
  <c r="D5" i="17" l="1"/>
  <c r="C5" i="4" s="1"/>
  <c r="C30" i="4" s="1"/>
  <c r="C32" i="4" l="1"/>
  <c r="C31" i="4"/>
  <c r="C2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BESSE Michael</author>
  </authors>
  <commentList>
    <comment ref="C5" authorId="0" shapeId="0" xr:uid="{00000000-0006-0000-0100-000001000000}">
      <text>
        <r>
          <rPr>
            <i/>
            <sz val="9"/>
            <color indexed="81"/>
            <rFont val="Tahoma"/>
            <family val="2"/>
          </rPr>
          <t>L’établissement met en place des mesures qui garantissent, en toute circonstance, le respect de l’intimité et de la dignité du patient, particulièrement dans les situations des chambres à plusieurs lits (disponibilité des sanitaires…), d’attente dans les couloirs, de contention (accessibilité de l’appel malade…), la propreté et l’entretien des locaux... 
Le patient est traité avec égards et ne souffre pas de propos ou attitudes inappropriés de la part des professionnels (mise du lit en position basse…). Il convient d’être très vigilant pour éviter l’infantilisation des personnes lors des soins prodigués. Les professionnels y seront particulièrement attentifs si le patient vit avec un handicap (physique, mental ou sensoriel), ou s’il s’agit d’une personne âgée vulnérable. 
Enfin, il importe d’assurer aux patients et à leurs proches une accessibilité effective des équipements et services de l’établissement (espaces d’attente adaptés, chambres équipées, matériel spécialisé, modalités de communication adaptées). L’accessibilité de l’information au patient est aussi à prévoir (la signalétique, par exemple).</t>
        </r>
      </text>
    </comment>
    <comment ref="C10" authorId="0" shapeId="0" xr:uid="{00000000-0006-0000-0100-000002000000}">
      <text>
        <r>
          <rPr>
            <i/>
            <sz val="9"/>
            <color indexed="81"/>
            <rFont val="Tahoma"/>
            <family val="2"/>
          </rPr>
          <t>Le mineur hospitalisé a des besoins spécifiques qui influencent directement sa sécurité, son confort et son évolution.
Son accueil doit se faire, autant que possible, dans un environnement adapté à son âge. Si une prise en charge en service adulte est nécessaire, elle doit être organisée pour garantir des conditions sécurisantes, avec des professionnels formés. 
La présence et l’implication des parents, facilitée sur la durée si besoin, soutiennent l’enfant et participent aux soins. 
Des activités éducatives et adaptées à l’âge (mise à disposition de livres, jeux de société, dispositif ludique d’accompagnement au bloc opératoire…), ainsi qu’une continuité du parcours (y compris le passage à l’âge adulte), contribuent au bien-être et à la qualité de la prise en charge.</t>
        </r>
      </text>
    </comment>
    <comment ref="C16" authorId="0" shapeId="0" xr:uid="{00000000-0006-0000-0100-000003000000}">
      <text>
        <r>
          <rPr>
            <i/>
            <sz val="9"/>
            <color indexed="81"/>
            <rFont val="Tahoma"/>
            <family val="2"/>
          </rPr>
          <t>La douleur influence directement le confort, la récupération et l’état général du patient. Elle doit être recherchée, évaluée à l’aide d’outils adaptés à l’âge, à son état clinique (patient en situation de handicap ou en situation de vulnérabilité) et à la compréhension du patient et prise en charge le plus tôt possible. 
Les soins visent à prévenir son apparition lorsque cela est possible et à la soulager rapidement lorsqu’elle est présente. Pour cela, les professionnels de santé ont l'obligation d'adapter les traitements et d'utiliser les techniques les plus appropriées pour soulager rapidement et durablement la souffrance que ces dernières soient médicamenteuses ou non. Une attention régulière portée à la douleur permet d’adapter les traitements et d’améliorer la qualité des soins, en tenant compte du ressenti du patient.</t>
        </r>
      </text>
    </comment>
    <comment ref="C21" authorId="0" shapeId="0" xr:uid="{00000000-0006-0000-0100-000004000000}">
      <text>
        <r>
          <rPr>
            <i/>
            <sz val="9"/>
            <color indexed="81"/>
            <rFont val="Tahoma"/>
            <family val="2"/>
          </rPr>
          <t>La bientraitance vise à garantir au patient respect, dignité et sécurité tout au long de son parcours. 
Elle repose sur des gestes concrets : répondre aux besoins essentiels, préserver l’intimité, se présenter et communiquer clairement, même en situation de tension. 
Elle implique une évaluation régulière de l’autonomie et une vigilance active face à toute forme de maltraitance, y compris les violences sexistes et sexuelles. Les professionnels doivent savoir repérer les signes, signaler et prendre en charge sans délai. 
En assurant un environnement sûr et respectueux, ils protègent le patient, renforcent la confiance et contribuent directement à la qualité et à la sécurité des soins.</t>
        </r>
      </text>
    </comment>
    <comment ref="C27" authorId="0" shapeId="0" xr:uid="{A831FD3C-04A3-4B2D-91E1-BAC89AAD3E28}">
      <text>
        <r>
          <rPr>
            <i/>
            <sz val="9"/>
            <color indexed="81"/>
            <rFont val="Tahoma"/>
            <family val="2"/>
          </rPr>
          <t>Informer rapidement et clairement le patient après un évènement indésirable associé aux soins est essentiel pour maintenir la confiance et assurer sa prise en charge. Cette annonce est réalisée par des professionnels formés, dans une communication adaptée et compréhensible. Le patient, et ses proches s’il le souhaite, est informé des faits, de leurs conséquences, des mesures prises, ainsi que du suivi et des recours possibles.
Cette démarche s’inscrit dans une culture de transparence, juste et non punitive, qui encourage la déclaration et l’analyse des évènements. Chaque évènement indésirable grave fait l’objet d’une analyse approfondie et d’un signalement selon les modalités prévues. Elle permet d’améliorer les pratiques et de renforcer durablement la sécurité des soins au bénéfice des patients.</t>
        </r>
      </text>
    </comment>
    <comment ref="C33" authorId="0" shapeId="0" xr:uid="{00000000-0006-0000-0100-000005000000}">
      <text>
        <r>
          <rPr>
            <i/>
            <sz val="9"/>
            <color indexed="81"/>
            <rFont val="Tahoma"/>
            <family val="2"/>
          </rPr>
          <t>La participation active du patient à son projet de soins améliore la qualité de sa prise en charge et réduit les risques. Pour donner un consentement libre et éclairé, le patient reçoit une information claire sur les différentes options possibles, leurs bénéfices et leurs risques, afin d’exprimer ses besoins et ses préférences. 
Ce projet de soins, établi après une évaluation globale, tient compte de son expérience de la maladie, de ses capacités, de ses conditions de vie et de ses éventuelles vulnérabilités. 
Il est mis en œuvre, suivi et adapté avec le patient, en fonction de l’évolution de son état de santé, y compris psychique.</t>
        </r>
      </text>
    </comment>
    <comment ref="C39" authorId="0" shapeId="0" xr:uid="{00000000-0006-0000-0100-000006000000}">
      <text>
        <r>
          <rPr>
            <i/>
            <sz val="9"/>
            <color indexed="81"/>
            <rFont val="Tahoma"/>
            <family val="2"/>
          </rPr>
          <t>L’écoute de la satisfaction et de l’expérience des patients permet d’améliorer concrètement la qualité et la sécurité des soins. En recueillant leur avis sur leur prise en charge, l’établissement identifie ce qui fonctionne et ce qui peut être amélioré pour mieux répondre à leurs besoins. 
Les résultats sont partagés avec les équipes, analysés avec les professionnels et les représentants des usagers, puis traduits en actions d’amélioration. Le suivi régulier de ces résultats permet d’ajuster les pratiques et de s’assurer que les changements apportés ont un impact positif pour les patients.</t>
        </r>
      </text>
    </comment>
    <comment ref="C45" authorId="0" shapeId="0" xr:uid="{00000000-0006-0000-0100-000007000000}">
      <text>
        <r>
          <rPr>
            <i/>
            <sz val="9"/>
            <color indexed="81"/>
            <rFont val="Tahoma"/>
            <family val="2"/>
          </rPr>
          <t>La prise en charge psychiatrique intègre un examen somatique permettant le diagnostic différentiel des pathologies et l’identification des comorbidités somatiques susceptibles d’interférer avec la prise en charge psychiatrique. 
Cet examen somatique, réalisé dans les 24 h pour les hospitalisations complètes sans consentement ou au plus tôt pour les hospitalisation complètes en soins libres, par un médecin qui peut être celui qui a réalisé l’évaluation mentale. 
Il donne lieu à un suivi régulier, en lien avec le médecin traitant et/ou les services spécialisés si nécessaire. Ce suivi est tracé dans la lettre de liaison et est la préoccupation des équipes de soins ambulatoires en lien avec les médecins traitants.</t>
        </r>
      </text>
    </comment>
    <comment ref="C49" authorId="0" shapeId="0" xr:uid="{00000000-0006-0000-0100-000008000000}">
      <text>
        <r>
          <rPr>
            <i/>
            <sz val="9"/>
            <color indexed="81"/>
            <rFont val="Tahoma"/>
            <family val="2"/>
          </rPr>
          <t>Le respect des bonnes pratiques de prescription des médicaments par les équipes médicales est essentiel pour assurer la sécurité et l'efficacité des traitements. 
Cela implique une prescription claire, adaptée et conforme aux recommandations, prenant en compte l’état de santé du patient, ses antécédents médicaux, ses allergies et les interactions possibles avec d’autres traitements. 
La prescription doit être compréhensible et lisible, afin d’éviter toute confusion lors de l’administration des traitements. Un suivi rigoureux est également essentiel pour ajuster la thérapie en fonction de l’évolution de l’état du patient.</t>
        </r>
        <r>
          <rPr>
            <sz val="9"/>
            <color indexed="81"/>
            <rFont val="Tahoma"/>
            <family val="2"/>
          </rPr>
          <t xml:space="preserve">
</t>
        </r>
      </text>
    </comment>
    <comment ref="C53" authorId="0" shapeId="0" xr:uid="{00000000-0006-0000-0100-000009000000}">
      <text>
        <r>
          <rPr>
            <i/>
            <sz val="9"/>
            <color indexed="81"/>
            <rFont val="Tahoma"/>
            <family val="2"/>
          </rPr>
          <t>L’administration des médicaments est un moment clé pour la sécurité du patient. 
Elle repose sur une préparation rigoureuse, sans interruption, et sur des vérifications systématiques pour s’assurer que le bon traitement est donné au bon patient, au bon moment. 
Les situations à risque font l’objet de précautions renforcées. Chaque administration est tracée pour garantir un suivi fiable. Le stockage sécurisé des médicaments contribue aussi à prévenir les erreurs. Cette organisation permet d’adapter les soins au patient, de limiter les risques et d’assurer une prise en charge plus sûre et de qualité.</t>
        </r>
      </text>
    </comment>
    <comment ref="C58" authorId="0" shapeId="0" xr:uid="{00000000-0006-0000-0100-00000A000000}">
      <text>
        <r>
          <rPr>
            <i/>
            <sz val="9"/>
            <color indexed="81"/>
            <rFont val="Tahoma"/>
            <family val="2"/>
          </rPr>
          <t>La prévention des erreurs médicamenteuses repose sur des pratiques rigoureuses et la vigilance des équipes soignantes. 
La formation continue des professionnels de santé joue un rôle clé, leur permettant de maîtriser les protocoles, d’anticiper les risques d’interactions et de respecter les règles de sécurité. 
Les médicaments à risque entraînent un risque plus élevé de dommage aux patients et les erreurs dues à ces médicaments sont plus fréquentes. Ils doivent donc être gérés spécifiquement à toutes les étapes du circuit du médicament. Leur liste est évolutive et prend en compte les retours d’expérience et les never events. 
Les préparations en atmosphère contrôlée, notamment pour les médicaments stériles et les chimiothérapies, sont essentielles pour éviter toute contamination et garantir la précision des doses. Enfin, l’analyse systématique des évènements indésirables liés aux médicaments permet d’identifier les failles et de mettre en place des actions correctives.</t>
        </r>
      </text>
    </comment>
    <comment ref="C62" authorId="0" shapeId="0" xr:uid="{00000000-0006-0000-0100-00000B000000}">
      <text>
        <r>
          <rPr>
            <i/>
            <sz val="9"/>
            <color indexed="81"/>
            <rFont val="Tahoma"/>
            <family val="2"/>
          </rPr>
          <t>Les précautions standard constituent le socle de la prévention du risque infectieux et s’appliquent à tous les patients, en toute situation de soins. Elles reposent notamment sur l’hygiène des mains, le port adapté d’équipements de protection individuelle, l’hygiène respiratoire, la prévention des accidents d’exposition au sang et aux produits biologiques d’origine humaine, la gestion des excreta et la maîtrise de l’environnement de soins. 
L’hygiène des mains doit être réalisée aux moments clés de la prise en charge, notamment avant et après tout contact avec le patient, avant tout geste aseptique, après contact avec l’environnement du patient et après le retrait des gants. 
Les prérequis à l’hygiène (avant-bras dégagés, ongles courts, sans vernis, faux ongles ou résine, ne pas porter de bijou type bracelet, bague, alliance, montre...) sont appliqués. Le respect de ces mesures, soutenu par la formation des professionnels et par une vigilance régulière des équipes, contribue à limiter la transmission croisée des micro-organismes et à sécuriser la prise en charge des patients.
Le respect des obligations et recommandations vaccinales des professionnels complète cette prévention.</t>
        </r>
        <r>
          <rPr>
            <sz val="9"/>
            <color indexed="81"/>
            <rFont val="Tahoma"/>
            <family val="2"/>
          </rPr>
          <t xml:space="preserve">
</t>
        </r>
      </text>
    </comment>
    <comment ref="C68" authorId="0" shapeId="0" xr:uid="{00000000-0006-0000-0100-00000C000000}">
      <text>
        <r>
          <rPr>
            <i/>
            <sz val="9"/>
            <color indexed="81"/>
            <rFont val="Tahoma"/>
            <family val="2"/>
          </rPr>
          <t>La prise en charge des urgences vitales repose sur une réactivité immédiate et une coordination optimale afin de préserver la vie du patient. 
Les professionnels de santé doivent être formés en continu aux protocoles d'urgence. 
Une organisation claire, incluant l'identification rapide de la situation, la communication fluide entre les équipes et la disponibilité immédiate des équipements et médicaments, est essentielle. 
Les procédures sont régulièrement évaluées et améliorées à travers des exercices de simulation d’urgence</t>
        </r>
      </text>
    </comment>
    <comment ref="C74" authorId="0" shapeId="0" xr:uid="{00000000-0006-0000-0100-00000D000000}">
      <text>
        <r>
          <rPr>
            <i/>
            <sz val="9"/>
            <color indexed="81"/>
            <rFont val="Tahoma"/>
            <family val="2"/>
          </rPr>
          <t>Dans les secteurs interventionnels, la maîtrise du risque infectieux et des autres risques est essentielle pour la sécurité du patient. Elle repose sur des pratiques rigoureuses à chaque étape : préparation du patient, antisepsie, utilisation d’équipements conformes et port de tenues adaptées. Les prescriptions, comme l’antibioprophylaxie, sont ajustées à la situation du patient. 
Les équipes vérifient le bon fonctionnement du matériel et limitent les situations à risque. Elles évaluent régulièrement leurs pratiques pour les améliorer.
Cette organisation permet de réduire les infections et les complications, et d’assurer une prise en charge plus sûre et de qualité pour le patient.</t>
        </r>
        <r>
          <rPr>
            <sz val="9"/>
            <color indexed="81"/>
            <rFont val="Tahoma"/>
            <family val="2"/>
          </rPr>
          <t xml:space="preserve">
</t>
        </r>
      </text>
    </comment>
    <comment ref="C80" authorId="0" shapeId="0" xr:uid="{00000000-0006-0000-0100-00000E000000}">
      <text>
        <r>
          <rPr>
            <i/>
            <sz val="9"/>
            <color indexed="81"/>
            <rFont val="Tahoma"/>
            <family val="2"/>
          </rPr>
          <t xml:space="preserve">La check-list « Sécurité du patient », mise en place pour renforcer la sécurité des interventions chirurgicales, permet de vérifier systématiquement les éléments critiques à chaque étape de la prise en charge : identification du patient, vérification du site opératoire, contrôle des dispositifs et équipements, et validation de la procédure. 
En vue de faciliter son appropriation par les professionnels – meilleurs garants de l’amélioration de la sécurité du patient – la HAS encourage les professionnels à adapter la check-list pour mieux l’adopter. En analysant régulièrement les modalités de réalisation de cette check-list, les équipes peuvent identifier les écarts ou les points de vigilance, ajuster leurs pratiques et améliorer la communication entre les différents professionnels. 
Cette démarche d’évaluation et d’ajustement contribue à prévenir les erreurs, à optimiser la coordination et à garantir la sécurité du patient tout au long de son parcours interventionnel.
</t>
        </r>
      </text>
    </comment>
    <comment ref="C84" authorId="0" shapeId="0" xr:uid="{00000000-0006-0000-0100-00000F000000}">
      <text>
        <r>
          <rPr>
            <i/>
            <sz val="9"/>
            <color indexed="81"/>
            <rFont val="Tahoma"/>
            <family val="2"/>
          </rPr>
          <t>La prévention des risques obstétricaux majeurs constitue un enjeu central dans la prise en charge des femmes enceintes. Les équipes soignantes sont formées à détecter rapidement les complications potentielles, telles que l'hémorragie du post-partum, la prééclampsie ou les accouchements dystociques.
Des protocoles stricts sont appliqués pour anticiper ces risques, incluant une surveillance prénatale renforcée pour les patientes à risque et une gestion efficace des urgences obstétricales. La mise en place de simulations d’urgence et une communication fluide entre les différents intervenants permettent de garantir une réactivité optimale. Grâce à ces mesures, les équipes peuvent intervenir rapidement et efficacement pour prévenir ou limiter les conséquences des complications obstétricales majeures, assurant ainsi la sécurité des patientes et de leurs nouveau-nés.</t>
        </r>
      </text>
    </comment>
    <comment ref="C90" authorId="0" shapeId="0" xr:uid="{00000000-0006-0000-0100-000010000000}">
      <text>
        <r>
          <rPr>
            <i/>
            <sz val="9"/>
            <color indexed="81"/>
            <rFont val="Tahoma"/>
            <family val="2"/>
          </rPr>
          <t>La sécurisation de la prise en charge du nouveau-né à la naissance améliore sa santé et son bien-être dès les premiers instants de vie. 
Les équipes soignantes suivent des protocoles pour assurer une identification immédiate du nourrisson, la prévention des infections, ainsi que son adaptation à la vie extra-utérine (notamment via le score d’Apgar). La surveillance continue permet de détecter rapidement toute anomalie ou complication nécessitant une prise en charge spécialisée. 
Les soins essentiels, comme le maintien de la température corporelle ou la gestion de l’alimentation, sont systématiquement réalisés. Enfin, une communication claire avec les parents garantit une transition en douceur, tout en favorisant un suivi attentif des premiers moments de vie du nouveau-né.</t>
        </r>
      </text>
    </comment>
    <comment ref="C96" authorId="0" shapeId="0" xr:uid="{00000000-0006-0000-0100-000011000000}">
      <text>
        <r>
          <rPr>
            <i/>
            <sz val="9"/>
            <color indexed="81"/>
            <rFont val="Tahoma"/>
            <family val="2"/>
          </rPr>
          <t>L'isolement, éventuellement assorti d’une contention des patients hospitalisés sans consentement, est une pratique encadrée par des règles strictes afin de garantir le respect des droits et de la dignité des personnes concernées. Ces mesures, qui ne doivent être utilisées qu'en dernier recours, visent à prévenir un danger imminent pour le patient ou pour autrui. 
Les équipes soignantes doivent respecter les bonnes pratiques en la matière, en s'assurant que chaque décision est médicalement justifiée, proportionnée à la situation et régulièrement réévaluée.</t>
        </r>
      </text>
    </comment>
    <comment ref="C102" authorId="0" shapeId="0" xr:uid="{00000000-0006-0000-0100-000012000000}">
      <text>
        <r>
          <rPr>
            <i/>
            <sz val="9"/>
            <color indexed="81"/>
            <rFont val="Tahoma"/>
            <family val="2"/>
          </rPr>
          <t>Le respect des recommandations de bonnes pratiques d’antibiothérapie par les équipes est indispensable pour lutter contre l’antibiorésistance, cause de complications graves, de prolongations d'hospitalisation et même de décès. 
La lutte contre l’antibiorésistance passe notamment par la justification des prescriptions de traitement antibiotique et la réévaluation de l’antibiothérapie entre la 24e heure et la 72e heure. 
Plus globalement, la lutte contre l’antibiorésistance s’appuie sur des éléments-clés (politique, formations des personnes ressources, ...) intégrant le suivi d’indicateurs tels que le pourcentage d'antibiotiques prescrits en conformité avec les directives cliniques, la proportion d'infections causées par des bactéries résistantes aux antibiotiques dans la population et la mise en place d’actions d’amélioration.</t>
        </r>
      </text>
    </comment>
    <comment ref="C107" authorId="0" shapeId="0" xr:uid="{00000000-0006-0000-0100-000013000000}">
      <text>
        <r>
          <rPr>
            <i/>
            <sz val="9"/>
            <color indexed="81"/>
            <rFont val="Tahoma"/>
            <family val="2"/>
          </rPr>
          <t>Afin de préserver la qualité et la sécurité des soins, l’établissement anticipe les situations de tension susceptibles de fragiliser les prises en charge, telles qu’un afflux massif de patients ou une crise sanitaire.
Un plan de gestion graduée permet d’adapter rapidement l’organisation clinique à la situation. Lorsque l’impact sur l’activité est limité, une mobilisation interne est déclenchée afin de sécuriser les parcours, maintenir les soins prioritaires et éviter les pertes de chance pour les patients. 
En cas de situation majeure, le plan blanc est activé : une cellule de crise coordonne les décisions cliniques et organisationnelles, ajuste les capacités d’accueil et priorise les prises en charge. Ce dispositif clarifie les rôles et les circuits décisionnels, soutient les équipes dans des contextes complexes et garantit une réponse collective rapide
au service de la sécurité des patients.</t>
        </r>
      </text>
    </comment>
    <comment ref="C112" authorId="0" shapeId="0" xr:uid="{00000000-0006-0000-0100-000014000000}">
      <text>
        <r>
          <rPr>
            <i/>
            <sz val="9"/>
            <color indexed="81"/>
            <rFont val="Tahoma"/>
            <family val="2"/>
          </rPr>
          <t>Les violences sexistes et sexuelles entre professionnels ou étudiants portent gravement atteinte à la dignité des personnes, à la cohésion des équipes et à la qualité des soins. 
En tant que professionnel de santé ou manager, disposer d’un cadre clair pour prévenir, repérer, signaler et traiter ces situations est un enjeu majeur pour exercer dans un environnement de travail sûr, respectueux et conforme aux valeurs du soin. 
Une politique en la matière permet de protéger les professionnels et les étudiants, de sécuriser les parcours de signalement, et d’apporter des réponses rapides, confidentielles et adaptées. 
Elle contribue également à renforcer la confiance au sein des équipes, à prévenir les risques psychosociaux, et à maintenir un collectif de travail engagé, indispensable à la qualité et à la sécurité des prises en charge.</t>
        </r>
      </text>
    </comment>
    <comment ref="C117" authorId="0" shapeId="0" xr:uid="{00000000-0006-0000-0100-000015000000}">
      <text>
        <r>
          <rPr>
            <i/>
            <sz val="9"/>
            <color indexed="81"/>
            <rFont val="Tahoma"/>
            <family val="2"/>
          </rPr>
          <t>Le travail coordonné des établissements d’un territoire est essentiel pour prévenir les admissions évitables des personnes âgées aux urgences, souvent sources de risques cliniques : retards de prise en charge, risques iatrogènes, perte de chance, perte de repères. 
Pour les établissements ne disposant pas de services d’urgence, la capacité à mobiliser des avis spécialisés par la télésanté permet de sécuriser les décisions médicales et d’éviter des transferts inutiles et ainsi de maintenir, lorsque cela est possible, la personne dans son lieu de prise en charge habituel. 
Lorsque le recours à une hospitalisation non programmée est nécessaire, l’identification d’un service d’urgence de référence sécurise l’orientation et réduit les délais d’accès aux soins adaptés. Pour cet établissement de recours, la structuration de filières d’admissions directes vers les services de spécialité évite le passage aux urgences et réduit le risque de perte de chance pour les personnes âgées.</t>
        </r>
      </text>
    </comment>
  </commentList>
</comments>
</file>

<file path=xl/sharedStrings.xml><?xml version="1.0" encoding="utf-8"?>
<sst xmlns="http://schemas.openxmlformats.org/spreadsheetml/2006/main" count="442" uniqueCount="213">
  <si>
    <t xml:space="preserve">NOM DU SERVICE  </t>
  </si>
  <si>
    <t>Mode d'emploi</t>
  </si>
  <si>
    <t>Service :</t>
  </si>
  <si>
    <t>Date :</t>
  </si>
  <si>
    <t>Plan d'action</t>
  </si>
  <si>
    <t>Thématique</t>
  </si>
  <si>
    <t>écart constaté</t>
  </si>
  <si>
    <t>action corrective proposée</t>
  </si>
  <si>
    <t>pilote</t>
  </si>
  <si>
    <t>échéance</t>
  </si>
  <si>
    <t>commentaires</t>
  </si>
  <si>
    <t>NOM DU SITE</t>
  </si>
  <si>
    <t>JJ/MM/AAAA</t>
  </si>
  <si>
    <t>Critère impératif</t>
  </si>
  <si>
    <t>Score EA</t>
  </si>
  <si>
    <t>Chap.</t>
  </si>
  <si>
    <t>OUI</t>
  </si>
  <si>
    <t>NON</t>
  </si>
  <si>
    <t>Du point de vue du patient, les accès extérieurs, les circulations, les locaux de consultation et d'hospitalisation, la signalétique, permettent de circuler aisément.</t>
  </si>
  <si>
    <t>Les personnes, particulièrement en situation de handicap physique, mental et sensoriel, peuvent accéder à l’établissement et y circuler aisément.</t>
  </si>
  <si>
    <t>PAT</t>
  </si>
  <si>
    <t>OBS</t>
  </si>
  <si>
    <t>Dénominateur</t>
  </si>
  <si>
    <t>NA</t>
  </si>
  <si>
    <t>RI</t>
  </si>
  <si>
    <t>Somme</t>
  </si>
  <si>
    <t>PRO</t>
  </si>
  <si>
    <t>N°</t>
  </si>
  <si>
    <t>PT</t>
  </si>
  <si>
    <t>PCT</t>
  </si>
  <si>
    <t>AS</t>
  </si>
  <si>
    <t>GOUV</t>
  </si>
  <si>
    <t>L'équipe analyse ses propres résultats et verbatim d'e-Satis, ou autres dispositifs de recueil de la satisfaction et l'expérience des patients, et met en place des actions d'amélioration.</t>
  </si>
  <si>
    <t>Si le patient est passé par les urgences, le compte rendu du passage aux urgences est intégré dans son dossier et les consignes de suivi sont mises en œuvre, suivies et tracées.</t>
  </si>
  <si>
    <t>TC</t>
  </si>
  <si>
    <t>La prescription mentionne clairement l’identification et la signature du prescripteur, la date et l'heure, la dénomination des molécules en DCI, la posologie, le solvant et son volume (injectable), et la voie d’administration.</t>
  </si>
  <si>
    <t>Les professionnels habilités respectent les bonnes pratiques de préparation en évitant les interruptions de tâches.</t>
  </si>
  <si>
    <t>Les situations à risque (injectables, médicaments reconstitués en pédiatrie, pousse seringue électrique, PCA, chimiothérapies, préparations de poches de perfusion avec reconstitution, multiplicité des préparations...) devant faire l’objet de précautions particulières ont été identifiées et les bonnes pratiques mises en œuvre. </t>
  </si>
  <si>
    <t>L’administration du médicament ou le motif de non-administration est tracé dans son dossier au moment de la prise par les professionnels habilités.</t>
  </si>
  <si>
    <t>Les professionnels sont formés à la prévention du risque médicamenteux.</t>
  </si>
  <si>
    <t>Les professionnels connaissent les moyens de maîtrise des médicaments les plus à risque.</t>
  </si>
  <si>
    <t>Une liste des médicaments les plus à risque, établie de manière collégiale, est adaptée à l'activité et connue des professionnels. </t>
  </si>
  <si>
    <t>L’équipe privilégie la désinfection des mains par friction hydroalcoolique. Elle connaît les rares indications du lavage à l’eau et au savon. </t>
  </si>
  <si>
    <t>L’équipe applique les bonnes pratiques de gestion des excreta : respect des précautions standards lors des manipulations (notamment port des EPI), matériel adapté et en bon état (bassin et lave-bassin), maintenance des équipements assurée, et existence d’une procédure dégradée en cas de panne.</t>
  </si>
  <si>
    <t>Les professionnels de soins réalisent des exercices de mise en situation.</t>
  </si>
  <si>
    <t>Avant l'acte interventionnel, l'équipe réalise l'antisepsie cutanée selon le protocole en vigueur.</t>
  </si>
  <si>
    <t>Les professionnels des salles interventionnelles tracent la conformité des équipements opératoires à l’ouverture de la salle.</t>
  </si>
  <si>
    <t>Une check-list, éventuellement adaptée selon les recommandations de la HAS, est systématiquement réalisée de façon exhaustive par les équipes des blocs opératoires et des secteurs interventionnels à chaque étape.</t>
  </si>
  <si>
    <t>La check-list est réalisée en présence des professionnels concernés.</t>
  </si>
  <si>
    <t>Le matériel d’urgence vitale en cas d’hémorragie du post-partum immédiat est vérifié et conforme.</t>
  </si>
  <si>
    <t>Les professionnels connaissent les procédures de prise en charge du nouveau-né en secteur naissance et maternité (réanimation néonatale, infection néonatale…).</t>
  </si>
  <si>
    <t>L'accompagnement de l'allaitement est inscrit dans une démarche qualité formalisée (formation spécifique, professionnel formé avec un temps dédié…).</t>
  </si>
  <si>
    <t>Dans le respect de la décision, l'infirmier surveille l’état somatique et psychique du patient et le trace dans son dossier.</t>
  </si>
  <si>
    <t>Les professionnels concernés par l’activation des plans de crise connaissent la gouvernance de gestion des tensions hospitalières et des situations sanitaires exceptionnelles (identifiée dans l'organigramme), les modalités d'alerte et de mise en œuvre.</t>
  </si>
  <si>
    <t>Commentaires</t>
  </si>
  <si>
    <t>Méthode</t>
  </si>
  <si>
    <t>Cible</t>
  </si>
  <si>
    <t>Réponse</t>
  </si>
  <si>
    <t>Elément d'évaluation</t>
  </si>
  <si>
    <t>Score</t>
  </si>
  <si>
    <t>Date de l'évaluation</t>
  </si>
  <si>
    <t>Consentement libre et éclairé</t>
  </si>
  <si>
    <t>Prévention erreurs médicamenteuses</t>
  </si>
  <si>
    <r>
      <rPr>
        <b/>
        <sz val="22"/>
        <color theme="0"/>
        <rFont val="Calibri"/>
        <family val="2"/>
      </rPr>
      <t>&gt;</t>
    </r>
    <r>
      <rPr>
        <b/>
        <i/>
        <sz val="22"/>
        <color theme="0"/>
        <rFont val="Calibri"/>
        <family val="2"/>
        <scheme val="minor"/>
      </rPr>
      <t xml:space="preserve"> Résultats</t>
    </r>
  </si>
  <si>
    <t>&gt; Revenir à l'accueil</t>
  </si>
  <si>
    <t>&gt; Résultats</t>
  </si>
  <si>
    <t>mbesse@ch-bassindethau.fr</t>
  </si>
  <si>
    <t>L’isolement se fait dans un espace dédié respectant l’intimité, la dignité et la sécurité du patient. S'il est assorti d'une contention, le patient dispose d'un moyen pour appeler les soignants.</t>
  </si>
  <si>
    <t>Se situer selon les 22 critères impératifs du référentiel HAS V2027</t>
  </si>
  <si>
    <t>Outil Certification HAS V2027 - HBT - V1 - Août 2026 / référence HAS : ACDC_CED_R004_L</t>
  </si>
  <si>
    <t>Du point de vue du patient, les conditions d’accueil et de prise en charge ont respecté sa dignité et son intimité.</t>
  </si>
  <si>
    <t>Les pratiques garantissent la dignité et l'intimité du patient.</t>
  </si>
  <si>
    <t>Les locaux et les équipements garantissent la dignité, l'intimité et la sécurité des patients.</t>
  </si>
  <si>
    <t xml:space="preserve">Des solutions d’accueil, voire d'hébergement pour les hospitalisations longues ou itératives, sont proposées aux parents pour qu'ils puissent s’impliquer dans les soins 24h/24, sauf décision médicale motivée dans le projet personnalisé de soins. </t>
  </si>
  <si>
    <t>Pour les hospitalisations longues et/ou itératives, une prise en charge éducative et scolaire adaptée aux besoins est proposée au mineur en lien avec ses parents.</t>
  </si>
  <si>
    <t>Dans les services accueillant des mineurs, y compris dans un service d’adultes, les professionnels sont formés aux spécificités de cette prise en charge.</t>
  </si>
  <si>
    <t>Lorsque le mineur atteint d’une maladie chronique entre dans la phase de transition de l’adolescence vers l’âge adulte, l'équipe pédiatrique/pédopsychiatrique se coordonne avec l'équipe prenant en charge les patients adultes afin d’assurer la continuité du parcours de soins.</t>
  </si>
  <si>
    <t>Avant la sortie du mineur, l'équipe met à jour son carnet de santé pour les informations utiles à son suivi.</t>
  </si>
  <si>
    <t>Dans les services accueillant des mineurs, y compris dans un service d’adultes, les bonnes pratiques sont appliquées : locaux respectueux de l'intimité, de la dignité et de la sécurité, activités ludiques et éducatives adaptées à l'âge…</t>
  </si>
  <si>
    <t>Le patient est incité à exprimer sa douleur, dès lors qu'il la ressent ou est susceptible de la ressentir, et ce jusqu’au soulagement de la douleur et à une amélioration de son bien être et/ou de sa qualité de vie.</t>
  </si>
  <si>
    <t>L'équipe trace, à l’appui d’une échelle adaptée, l'évaluation de la douleur même si le patient n'est pas douloureux.</t>
  </si>
  <si>
    <t>Le suivi de l'efficacité de la thérapeutique repose sur des réévaluations tracées dans le dossier et les bonnes pratiques de traitement (respect des recommandations, paliers…).</t>
  </si>
  <si>
    <t xml:space="preserve">L'équipe identifie les opportunités de substitution par des interventions non médicamenteuses, lorsque c'est adapté.  </t>
  </si>
  <si>
    <t>Les équipes améliorent leurs pratiques au regard des résultats de leurs indicateurs de prise en charge de la douleur.</t>
  </si>
  <si>
    <t>Les maltraitances internes qui relèvent d’une infraction pénale, dont les violences sexuelles et sexistes commises contre des patients, sont déclarées aux autorités compétentes.</t>
  </si>
  <si>
    <t>Les professionnels connaissent les signes d’alerte qui peuvent indiquer qu’un patient est victime d’une maltraitance interne (psychologique, violence sexuelle, violence physique, violence obstétricale, abus de faiblesse, négligences...), à l'appui des recommandations de bonnes pratiques et d'outils permettant le repérage.</t>
  </si>
  <si>
    <t>Les professionnels savent signaler une suspicion de maltraitances internes (psychologique, violence sexuelle, violence physique, violence obstétricale, abus de faiblesse, négligences...).</t>
  </si>
  <si>
    <t>Les professionnels connaissent les actions à mettre en place pour protéger les patients victimes de maltraitance interne suspectée ou avérée (psychologique, violence sexuelle, violence physique, violence obstétricale, abus de faiblesse, négligences...).</t>
  </si>
  <si>
    <t>Du point de vue du patient, les pratiques professionnelles sont bientraitantes (réponses aux besoins élémentaires, les intervenants se présentent, portes de chambres fermées...) même en situation de tension d'activité.</t>
  </si>
  <si>
    <t>L'autonomie du patient pour ses besoins élémentaires (repas, hydratation, hygiène corporelle, habillage, élimination, mobilité...) est évaluée tout au long de son séjour.</t>
  </si>
  <si>
    <t>Les professionnels chargés d'annoncer un dommage associé aux soins ont bénéficié d'une formation aux bonnes pratiques d’annonce.</t>
  </si>
  <si>
    <t>Le patient, et ses proches s’il le souhaite, est informé, de préférence dans les 24h et sans dépasser les 15 jours, de l’évènement indésirable associé aux soins, de ses conséquences et des mesures immédiates prises.</t>
  </si>
  <si>
    <t>Pour tout évènement indésirable associé aux soins, le patient, et ses proches lorsqu’il le souhaite, reçoit une information sur le plan de soin de suivi et les recours possibles.</t>
  </si>
  <si>
    <t>Du point de vue de l’équipe, la gouvernance promeut une culture positive, juste et non punitive de l’erreur.</t>
  </si>
  <si>
    <t>Pour chaque EIGS, une analyse des causes profondes, réalisée selon une méthode reconnue par la HAS et associant les professionnels concernés, conduit à des modifications organisationnelles ou de pratiques.</t>
  </si>
  <si>
    <t>Chaque EIGS est déclaré sur le portail national de signalement, avec un volet 2 déposé dans un délai maximal de trois mois après le volet 1.</t>
  </si>
  <si>
    <t>Pour consentir à son projet personnalisé de soins, les différentes options, notamment thérapeutiques, leurs bénéfices et leurs risques, sont présentées au patient pour qu’il exprime ses préférences et besoins en prenant en compte ses conditions de vie habituelles, ses capacités et ses vulnérabilités.</t>
  </si>
  <si>
    <t>Du point de vue du patient, son expérience sur sa maladie et son état de santé est prise en compte pour adapter son projet personnalisé de soins (parcours et traitements).</t>
  </si>
  <si>
    <t xml:space="preserve">Pour établir un projet personnalisé de soins, une évaluation globale initiale (médicale, psychologique, sociale, autonomie, rééducation) du patient est effectuée par des professionnels impliquant les disciplines concernées et la contribution des soins de support. </t>
  </si>
  <si>
    <t>Les modalités de mise en œuvre du projet personnalisé de soins, notamment lorsqu'elles incluent des restrictions de libertés, sont justifiées et individualisées selon l'état de santé du patient.</t>
  </si>
  <si>
    <t>Selon l’évolution de l’évaluation initiale et/ou d'une dégradation potentielle de la santé, y compris mentale, de sa vulnérabilité, des besoins et des préférences du patient, le projet personnalisé de soins est adapté.</t>
  </si>
  <si>
    <t>Une synthèse des objectifs de prise en charge, issue du projet personnalisé de soins, est accessible dans le dossier.</t>
  </si>
  <si>
    <t xml:space="preserve">L'établissement améliore la participation de ses patients aux enquêtes de satisfaction et d'expérience des patients : amélioration des taux de remise des questionnaires internes, amélioration des taux de retours des patients, amélioration des collectes et transmission des adresses mails des patients pour e-Satis... </t>
  </si>
  <si>
    <t>La gouvernance pilote les actions d’amélioration issues de l’analyse des résultats de la satisfaction et de l’expérience des patients ainsi que la contribution des représentants des usagers.</t>
  </si>
  <si>
    <t xml:space="preserve">Les équipes des unités de soins ou plateaux techniques disposent de questionnaires sur l’expérience des patients (PREMS) : e-Satis, enquêtes de satisfaction... </t>
  </si>
  <si>
    <t>Les résultats des évaluations de la satisfaction et de l'expérience des patients, déclinés par unité sont partagés au moins annuellement avec les équipes de soins (résultats et verbatim e-Satis, autres dispositifs internes).</t>
  </si>
  <si>
    <t>Pour tout évènement indésirable grave associé aux soins (EIGS), le récit du patient et de ses proches s'il le souhaite est systématiquement intégré à l’analyse.</t>
  </si>
  <si>
    <t>Un examen somatique est réalisé, éventuellement par le psychiatre, dans les 24 h d’une hospitalisation complète sans consentement en psychiatrie.</t>
  </si>
  <si>
    <t>Pour le patient hospitalisé en soins libres, sans passage par un service d'urgences, l’examen somatique est réalisé, éventuellement par le psychiatre, dans un délai adapté à son profil (maximum 3 jours ouvrés).</t>
  </si>
  <si>
    <t>En hospitalisation complète et ambulatoire, les comorbidités somatiques et leur suivi sont accessibles dans le dossier, y compris lorsque le suivi somatique est réalisé en ville.</t>
  </si>
  <si>
    <t>A l'entrée, le médecin analyse systématiquement le traitement habituel du patient pour décider s'il est pertinent de poursuivre, modifier ou arrêter ce traitement habituel et ainsi établir sa prescription.</t>
  </si>
  <si>
    <t>Toute prescription conditionnelle est argumentée en référence à une condition de déclenchement : valeur seuil (échelle de douleur, tension artérielle, glycémie, température corporelle…) ou signe clinique (nausée, vomissement, anxiété, constipation…).</t>
  </si>
  <si>
    <t>Les prescriptions sont réalisées en temps utile par des professionnels habilités sans retranscription par des professionnels non habilités à prescrire.</t>
  </si>
  <si>
    <t>Les professionnels habilités respectent les bonnes pratiques d'administration (règle des 5B).</t>
  </si>
  <si>
    <t>Les préparations en atmosphère contrôlée (chimiothérapie, immunothérapie, biothérapie, nutrition parentérale, radiopharmaceutique…) sont maîtrisées (préparation, libération, transport).</t>
  </si>
  <si>
    <t>L'équipe applique les précautions et conduites à tenir en cas d'accident d'exposition à un liquide biologique (sang, urine...).</t>
  </si>
  <si>
    <t>L'équipe, avec une équipe opérationnelle d'hygiène/équipe de prévention du risque infectieux, améliore ses pratiques en matière de précautions standards d'hygiène au regard de l'analyse d’indicateurs (ex : audits observationnels, consommation de solution hydroalcoolique, expérience rapportée par les patients sur l'hygiène des mains...).</t>
  </si>
  <si>
    <t>Dès lors qu'ils sont dans les services de soins, de rééducation et médico-techniques, tous les professionnels appliquent les prérequis à l'hygiène des mains : zéro bijou aux mains et aux poignets, manches courtes, absence de vernis, ongles courts, mésusage des gants...</t>
  </si>
  <si>
    <t>Les indications d'hygiène des mains sont respectées : avant et après contact avec le patient, avant un geste aseptique et après un contact avec l’environnement du patient. </t>
  </si>
  <si>
    <t>Le dispositif de prise en charge des urgences vitales fait l’objet d’une évaluation régulière de son efficacité, reposant notamment sur un retour d'expérience des situations réellement vécues (tracées dans le registre).</t>
  </si>
  <si>
    <t xml:space="preserve">Il existe un numéro d’appel unique et dédié, connu des professionnels, pour joindre directement un médecin habilité à intervenir en cas d’urgence vitale survenant chez un patient, un professionnel ou un visiteur. </t>
  </si>
  <si>
    <t xml:space="preserve">Tous les professionnels de soins sont formés aux gestes de première urgence (détection d'une urgence vitale, conduite à tenir…). </t>
  </si>
  <si>
    <t>Des chariots ou sacs d’urgence, adaptés aux patients pris en charge dans l’unité, sont immédiatement accessibles.</t>
  </si>
  <si>
    <t>Les chariots ou sacs d’urgence sont contrôlés, leur vérification est tracée.</t>
  </si>
  <si>
    <t>La prescription d'antibioprophylaxie (ou le protocole auquel elle renvoie), réalisée dès la consultation préanesthésique ou préopératoire, s’appuie sur des bonnes pratiques actualisées et adaptées au type de chirurgie, au terrain (molécule, dosage, moment de l'administration et durée de l'antibioprophylaxie) et au patient (IMC élevé, portage de germe résistant aux antibiotiques…).</t>
  </si>
  <si>
    <t>L'équipe du bloc opératoire ou du secteur interventionnel s'assure que toutes les étapes de préparation du patient, selon le protocole en vigueur (douche, traitement des pilosités le cas échéant) défini avec l'équipe opérationnelle d'hygiène/équipe de prévention du risque infectieux, sont réalisées et tracées dans le dossier.</t>
  </si>
  <si>
    <t>Les équipes des secteurs interventionnels améliorent leurs pratiques de prévention des infections sur la base d’évaluations : antibioprophylaxie, infections du site opératoire, ré hospitalisation après chirurgie ambulatoire, port des tenues, hygiène des mains, préparation cutanée, discipline (nombre de personnes en salle, ouvertures des portes, allées et venues…).</t>
  </si>
  <si>
    <t xml:space="preserve">L’équipe porte une tenue (tunique, pantalon, masque) et utilise des équipements adaptés et strictement dédiés au secteur interventionnel. </t>
  </si>
  <si>
    <t>Des évaluations de la mise en œuvre de la check-list, dont des audits observationnels, sont réalisées par les équipes des blocs opératoires et des secteurs interventionnels (en particulier, le suivi des Go/No Go).</t>
  </si>
  <si>
    <t>Les équipes des blocs opératoires et des secteurs interventionnels améliorent leurs pratiques au regard des résultats d'évaluations et d'indicateurs de suivi des modalités de réalisation de la check-list.</t>
  </si>
  <si>
    <t>À l'admission en maternité, l'établissement dispose de tous les éléments du dossier de la patiente recueillis en extrahospitalier et intrahospitalier, même lors des transferts en urgence.</t>
  </si>
  <si>
    <t>L’équipe maîtrise l’interprétation du rythme cardiaque fœtal grâce à des programmes de formations continues.</t>
  </si>
  <si>
    <t>L’équipe maîtrise les manœuvres obstétricales grâce à des programmes de formations continues.</t>
  </si>
  <si>
    <t xml:space="preserve">La procédure d’urgence vitale en cas d'hémorragie du post-partum est accessible en salles d'accouchement et connue des professionnels. </t>
  </si>
  <si>
    <t>En référence à des recommandations de bonnes pratiques, les professionnels améliorent leurs pratiques au regard d'indicateurs de prise en charge (par exemple : HPP, épisiotomie, rupture utérine, préparation à la naissance, taux de recours à la tocolyse en cas de menace d’accouchement prématuré, travail, douleur, pertinence des césariennes, déchirures périnéales sévères...) et sur les revues de morbi mortalité, notamment l’analyse des décès inattendus.</t>
  </si>
  <si>
    <t>L'ensemble des professionnels prenant en charge des nouveau-nés en secteur naissance et suites de couches est formé aux bonnes pratiques dès leur prise de fonction et tout au long de leur exercice professionnel.</t>
  </si>
  <si>
    <t>Les professionnels tracent dans le dossier patient le clampage retardé du cordon ombilical et la mise en peau à peau. Lorsqu’ils ne sont pas effectués, la raison est argumentée.</t>
  </si>
  <si>
    <t>Les professionnels tracent la température du nouveau-né en sortie de secteur naissance et à l’admission en unité de soins.</t>
  </si>
  <si>
    <t>Dans le respect de la règlementation en vigueur et des recommandations de bonnes pratiques, la décision d’isolement prise par un psychiatre, assortie ou non d’une décision de contention, est tracée dans le dossier du patient. La décision précise les modalités de surveillance (indications, fréquence, point de contention le cas échéant).</t>
  </si>
  <si>
    <t>En référence à des recommandations de bonnes pratiques, les équipes améliorent leurs pratiques de prise en charge des nouveau-nés en s'appuyant sur les résultats de leurs indicateurs de prise en charge (par exemple : clampage retardé du cordon, corticothérapie anténatale, suivi des températures, durée d’hospitalisation, allaitement) et sur les revues de morbi mortalité, notamment l’analyse des décès néonatals inattendus.</t>
  </si>
  <si>
    <t>Un examen psychiatrique et somatique est réalisé, éventuellement par le psychiatre, au moment de la mise en isolement.</t>
  </si>
  <si>
    <t>À la sortie de l’isolement, un temps d’échange est proposé au patient afin de revenir sur l’épisode ayant conduit à la mesure d’isolement et de prévenir le risque de récidive de comportements violents. Cette analyse clinique est tracée dans le dossier du patient.</t>
  </si>
  <si>
    <t>Les professionnels améliorent les résultats de leurs indicateurs de prise en charge en lien avec l’isolement et la contention (par exemple : durée d'isolement, durée de la contention, taux de contention/taux d'isolement, entretien post-isolement, alternatives pour éviter l'isolement...).</t>
  </si>
  <si>
    <t xml:space="preserve">Les prescripteurs sont formés au bon usage des antibiotiques, notamment ceux en cours de cursus. </t>
  </si>
  <si>
    <t>Les prescripteurs s’appuient sur un référentiel pour l’antibiothérapie et peuvent faire appel à un référent (interne ou externe) en antibiothérapie.</t>
  </si>
  <si>
    <t xml:space="preserve">Toute prescription d’un traitement antibiotique et sa prolongation, le cas échéant, est justifiée dans le dossier. </t>
  </si>
  <si>
    <t>Toute prescription d’un traitement antibiotique doit être réévaluée entre la 24ème et la 72ème heure (molécule, voie d’administration, dosage, durée) sur la base des critères cliniques et microbiologiques.</t>
  </si>
  <si>
    <t>L'équipe (équipe opérationnelle d'hygiène/équipe de prévention du risque infectieux, les prescripteurs, le référent en antibiothérapie, la pharmacie et le laboratoire de microbiologie, le cas échéant) améliore ses pratiques au regard des résultats de ses indicateurs de pratique en lien avec l'antibiothérapie (consommation d'antibiotiques, résistances aux antibiotiques, prescription d’antibiothérapie de 5 jours ou moins pour infection respiratoire basse...).</t>
  </si>
  <si>
    <t>Le ou les plan(s) de gestion des tensions hospitalières, dont les risques numériques, et des situations sanitaires exceptionnelles ont été élaborés avec la gouvernance, les instances et les professionnels.</t>
  </si>
  <si>
    <t>Des exercices, a fortiori les activations réelles, démontrent que la cellule de crise est opérationnelle dans les 45 minutes suivant l’alerte et dispose des outils et procédures nécessaires à son rôle de décision et coordination (prise en charge médicale des patients, organisation de crise, sûreté/sécurité, communication, suivi des victimes et accueil des familles, fonctions support).</t>
  </si>
  <si>
    <r>
      <t xml:space="preserve">Les exercices de gestion des tensions hospitalières et des situations sanitaires exceptionnelles, </t>
    </r>
    <r>
      <rPr>
        <i/>
        <sz val="11"/>
        <color theme="1"/>
        <rFont val="Calibri"/>
        <family val="2"/>
        <scheme val="minor"/>
      </rPr>
      <t xml:space="preserve">a fortiori </t>
    </r>
    <r>
      <rPr>
        <sz val="11"/>
        <color theme="1"/>
        <rFont val="Calibri"/>
        <family val="2"/>
        <scheme val="minor"/>
      </rPr>
      <t>les activations réelles, sont suivis d'actions d'amélioration issues d'un retour d'expérience.</t>
    </r>
  </si>
  <si>
    <t xml:space="preserve">Pour faire face à une situation sanitaire exceptionnelle, les moyens matériels et humains, les capacités de diagnostic microbiologique et de réalisation des examens de biologie médicale nécessaires pour la conduite des soins  sont disponibles et rapidement mobilisables. Ils sont suivis pour en vérifier l’opérationnalité. </t>
  </si>
  <si>
    <t>La gouvernance médicale, administrative et soignante connait la procédure de signalement aux autorités compétentes.</t>
  </si>
  <si>
    <t>Un dispositif d’accompagnement est mis en place dès les premiers signes de difficulté, incluant écoute attentive, orientation et soutien, et se prolonge après tout signalement de violences sexistes et sexuelles.</t>
  </si>
  <si>
    <t>ENCA</t>
  </si>
  <si>
    <r>
      <t xml:space="preserve">
</t>
    </r>
    <r>
      <rPr>
        <b/>
        <sz val="9"/>
        <color theme="1"/>
        <rFont val="Calibri"/>
        <family val="2"/>
        <scheme val="minor"/>
      </rPr>
      <t>Pour chaque critère, une auto-évaluation est réalisée en groupe pluriprofessionnel au niveau de chaque élément d’évaluation, à partir d'un menu déroulant :</t>
    </r>
    <r>
      <rPr>
        <sz val="9"/>
        <color theme="1"/>
        <rFont val="Calibri"/>
        <family val="2"/>
        <scheme val="minor"/>
      </rPr>
      <t xml:space="preserve">
- </t>
    </r>
    <r>
      <rPr>
        <i/>
        <sz val="9"/>
        <color theme="1"/>
        <rFont val="Calibri"/>
        <family val="2"/>
        <scheme val="minor"/>
      </rPr>
      <t xml:space="preserve">OUI : l’élément d’évaluation est </t>
    </r>
    <r>
      <rPr>
        <b/>
        <i/>
        <sz val="9"/>
        <color theme="1"/>
        <rFont val="Calibri"/>
        <family val="2"/>
        <scheme val="minor"/>
      </rPr>
      <t>totalement satisfait.</t>
    </r>
    <r>
      <rPr>
        <i/>
        <sz val="9"/>
        <color theme="1"/>
        <rFont val="Calibri"/>
        <family val="2"/>
        <scheme val="minor"/>
      </rPr>
      <t xml:space="preserve">
- NON : l’élément d’évaluation </t>
    </r>
    <r>
      <rPr>
        <b/>
        <i/>
        <sz val="9"/>
        <color theme="1"/>
        <rFont val="Calibri"/>
        <family val="2"/>
        <scheme val="minor"/>
      </rPr>
      <t>dans son intégralité est non satisfait.</t>
    </r>
    <r>
      <rPr>
        <i/>
        <sz val="9"/>
        <color theme="1"/>
        <rFont val="Calibri"/>
        <family val="2"/>
        <scheme val="minor"/>
      </rPr>
      <t xml:space="preserve">
- NA : l'élément d'évaluation n'est </t>
    </r>
    <r>
      <rPr>
        <b/>
        <i/>
        <sz val="9"/>
        <color theme="1"/>
        <rFont val="Calibri"/>
        <family val="2"/>
        <scheme val="minor"/>
      </rPr>
      <t>pas applicable</t>
    </r>
    <r>
      <rPr>
        <i/>
        <sz val="9"/>
        <color theme="1"/>
        <rFont val="Calibri"/>
        <family val="2"/>
        <scheme val="minor"/>
      </rPr>
      <t xml:space="preserve"> ou </t>
    </r>
    <r>
      <rPr>
        <b/>
        <i/>
        <sz val="9"/>
        <color theme="1"/>
        <rFont val="Calibri"/>
        <family val="2"/>
        <scheme val="minor"/>
      </rPr>
      <t>pas évaluable</t>
    </r>
    <r>
      <rPr>
        <i/>
        <sz val="9"/>
        <color theme="1"/>
        <rFont val="Calibri"/>
        <family val="2"/>
        <scheme val="minor"/>
      </rPr>
      <t xml:space="preserve">.
- RI : la réponse du patient n'est </t>
    </r>
    <r>
      <rPr>
        <b/>
        <i/>
        <sz val="9"/>
        <color theme="1"/>
        <rFont val="Calibri"/>
        <family val="2"/>
        <scheme val="minor"/>
      </rPr>
      <t>pas appropriée</t>
    </r>
    <r>
      <rPr>
        <i/>
        <sz val="9"/>
        <color theme="1"/>
        <rFont val="Calibri"/>
        <family val="2"/>
        <scheme val="minor"/>
      </rPr>
      <t xml:space="preserve">.
</t>
    </r>
    <r>
      <rPr>
        <sz val="9"/>
        <color theme="1"/>
        <rFont val="Calibri"/>
        <family val="2"/>
        <scheme val="minor"/>
      </rPr>
      <t xml:space="preserve">
Les cotations NA (Non Applicable) ou RI (Réponse Inappropriée) ne sont pas intégrées dans le calcul du score. 
Cette auto-évaluation permet d'obtenir un score par critère.
La grille de cotation se fonde sur le Manuel de Certification HAS V2027 et précise les méthodes d'investigation utilisées :
</t>
    </r>
    <r>
      <rPr>
        <b/>
        <i/>
        <sz val="9"/>
        <color theme="1"/>
        <rFont val="Calibri"/>
        <family val="2"/>
        <scheme val="minor"/>
      </rPr>
      <t>PT : Patient Traceur / PCT : Parcours Traceur / AS : Audit Système / TC : Traceur Ciblé / OBS : Observations</t>
    </r>
    <r>
      <rPr>
        <sz val="9"/>
        <color theme="1"/>
        <rFont val="Calibri"/>
        <family val="2"/>
        <scheme val="minor"/>
      </rPr>
      <t xml:space="preserve">
ainsi que les cibles : PRO = Professionnel / PAT = Patient / GOUV = Gouvernance / ENCA = Encadrement
</t>
    </r>
    <r>
      <rPr>
        <sz val="8"/>
        <color rgb="FF0063AF"/>
        <rFont val="Calibri"/>
        <family val="2"/>
        <scheme val="minor"/>
      </rPr>
      <t xml:space="preserve">Cet outil est partagé gratuitement par Les Hôpitaux du Bassin de Thau. Toute reproduction non autorisée ainsi que tout usage commercial sont interdits.
</t>
    </r>
    <r>
      <rPr>
        <sz val="8"/>
        <color rgb="FF0063AF"/>
        <rFont val="Aptos Narrow"/>
        <family val="2"/>
      </rPr>
      <t>©</t>
    </r>
    <r>
      <rPr>
        <sz val="8"/>
        <color rgb="FF0063AF"/>
        <rFont val="Calibri"/>
        <family val="2"/>
      </rPr>
      <t xml:space="preserve"> 2026 STUDIO HBT pour Les Hôpitaux du Bassin de Thau.</t>
    </r>
    <r>
      <rPr>
        <sz val="9"/>
        <color theme="1"/>
        <rFont val="Calibri"/>
        <family val="2"/>
        <scheme val="minor"/>
      </rPr>
      <t xml:space="preserve">
N'hésitez pas à nous faire part de vos remarques, questions ou suggestions : Michael BESSE
</t>
    </r>
  </si>
  <si>
    <t>Un dispositif de signalement des violences sexistes et sexuelles accessible, opérationnel et connu est en place, garantissant la confidentialité et une réponse systématique dans un délai raisonnable.</t>
  </si>
  <si>
    <t>Des actions régulières de prévention et de sensibilisation aux violences sexistes et sexuelles sont menées auprès de l’ensemble des professionnels (y compris les étudiants), incluant par exemple la mise à disposition d’outils pédagogiques, des campagnes d’information, l’analyse des pratiques professionnelles et des retours d’expérience…</t>
  </si>
  <si>
    <t xml:space="preserve">Le service des urgences et les services de spécialité (cardiologie, pneumologie, psychiatrie, médecine polyvalente, gastroentérologie, neurologie, court séjour gériatrique…) s’organisent pour permettre, quand l’état clinique le permet, l’accès direct des personnes âgées dans le service adapté. </t>
  </si>
  <si>
    <t xml:space="preserve">L’équipe du service de spécialité (cardiologie, pneumologie, psychiatrie, médecine polyvalente, gastroentérologie, neurologie, court séjour gériatrique…) propose des solutions de télémédecine aux correspondants du territoire qui demandent un avis pour éviter le transfert de leurs patients âgés. </t>
  </si>
  <si>
    <t xml:space="preserve">L’équipe susceptible de recourir à un avis pour éviter le transfert d’un patient âgé vers les urgences a identifié l’établissement de recours à contacter. </t>
  </si>
  <si>
    <t xml:space="preserve">Pour éviter le transfert d’un patient âgé vers les urgences, les équipes utilisent des outils qui permettent une liaison en télémédecine (consultation et/ou avis). </t>
  </si>
  <si>
    <t xml:space="preserve">Les équipes améliorent leurs pratiques au regard des résultats de leurs indicateurs de prise en charge non programmée des patients âgés (par exemple : nombre de transfert/transfert évitable, nombre de passages aux urgences des patients âgés de 75 ans et plus suivis d’une hospitalisation/non suivis d’une hospitalisation...). </t>
  </si>
  <si>
    <t>Examen somatique en Psychiatrie</t>
  </si>
  <si>
    <t>BP Prescription médicaments</t>
  </si>
  <si>
    <t>BP Administration médicaments</t>
  </si>
  <si>
    <t>Précautions standard d'Hygiène</t>
  </si>
  <si>
    <t>Analyse de la check-list au bloc opératoire</t>
  </si>
  <si>
    <t>Maîtrise situations sanitaires exceptionnelles</t>
  </si>
  <si>
    <t>Prévention et gestion des VSS</t>
  </si>
  <si>
    <t>Prévention passage personnes âgées aux urgences</t>
  </si>
  <si>
    <t>Score global</t>
  </si>
  <si>
    <t>Taux de critères impératifs avec score ≥ 80%</t>
  </si>
  <si>
    <r>
      <t>Taux de critères impératifs avec score =</t>
    </r>
    <r>
      <rPr>
        <b/>
        <sz val="14"/>
        <color theme="0"/>
        <rFont val="Calibri"/>
        <family val="2"/>
      </rPr>
      <t xml:space="preserve"> </t>
    </r>
    <r>
      <rPr>
        <b/>
        <sz val="14"/>
        <color theme="0"/>
        <rFont val="Calibri"/>
        <family val="2"/>
        <scheme val="minor"/>
      </rPr>
      <t>100%</t>
    </r>
  </si>
  <si>
    <t>Taux de critères impératifs avec score &lt; 80%</t>
  </si>
  <si>
    <r>
      <rPr>
        <i/>
        <sz val="11"/>
        <color theme="1"/>
        <rFont val="Calibri"/>
        <family val="2"/>
        <scheme val="minor"/>
      </rPr>
      <t>Critère 1.1-01</t>
    </r>
    <r>
      <rPr>
        <b/>
        <sz val="11"/>
        <color theme="1"/>
        <rFont val="Calibri"/>
        <family val="2"/>
        <scheme val="minor"/>
      </rPr>
      <t xml:space="preserve">
Le patient bénéficie du respect de son intimité et de sa dignité au sein d’un environnement sécurisé.
</t>
    </r>
    <r>
      <rPr>
        <sz val="11"/>
        <color theme="1"/>
        <rFont val="Calibri"/>
        <family val="2"/>
        <scheme val="minor"/>
      </rPr>
      <t>TOUT L'ÉTABLISSEMENT</t>
    </r>
  </si>
  <si>
    <r>
      <rPr>
        <i/>
        <sz val="11"/>
        <color theme="1"/>
        <rFont val="Calibri"/>
        <family val="2"/>
        <scheme val="minor"/>
      </rPr>
      <t>Critère 1.1-02</t>
    </r>
    <r>
      <rPr>
        <sz val="11"/>
        <color theme="1"/>
        <rFont val="Calibri"/>
        <family val="2"/>
        <scheme val="minor"/>
      </rPr>
      <t xml:space="preserve"> 
</t>
    </r>
    <r>
      <rPr>
        <b/>
        <sz val="11"/>
        <color theme="1"/>
        <rFont val="Calibri"/>
        <family val="2"/>
        <scheme val="minor"/>
      </rPr>
      <t xml:space="preserve">Le patient mineur bénéficie d’une prise en charge adaptée, continue et coordonnée intégrant ses besoins familiaux et éducatifs.
</t>
    </r>
    <r>
      <rPr>
        <sz val="11"/>
        <color theme="1"/>
        <rFont val="Calibri"/>
        <family val="2"/>
        <scheme val="minor"/>
      </rPr>
      <t>TOUT L'ÉTABLISSEMENT</t>
    </r>
  </si>
  <si>
    <r>
      <rPr>
        <i/>
        <sz val="11"/>
        <color theme="1"/>
        <rFont val="Calibri"/>
        <family val="2"/>
        <scheme val="minor"/>
      </rPr>
      <t xml:space="preserve">Critère 1.1-05 </t>
    </r>
    <r>
      <rPr>
        <sz val="11"/>
        <color theme="1"/>
        <rFont val="Calibri"/>
        <family val="2"/>
        <scheme val="minor"/>
      </rPr>
      <t xml:space="preserve">
</t>
    </r>
    <r>
      <rPr>
        <b/>
        <sz val="11"/>
        <color theme="1"/>
        <rFont val="Calibri"/>
        <family val="2"/>
        <scheme val="minor"/>
      </rPr>
      <t xml:space="preserve">Le patient bénéficie de soins visant à anticiper ou à soulager rapidement sa douleur.
</t>
    </r>
    <r>
      <rPr>
        <sz val="11"/>
        <color theme="1"/>
        <rFont val="Calibri"/>
        <family val="2"/>
        <scheme val="minor"/>
      </rPr>
      <t>TOUT L'ÉTABLISSEMENT</t>
    </r>
  </si>
  <si>
    <r>
      <rPr>
        <i/>
        <sz val="11"/>
        <color theme="1"/>
        <rFont val="Calibri"/>
        <family val="2"/>
        <scheme val="minor"/>
      </rPr>
      <t xml:space="preserve">Critère 1.1-06 </t>
    </r>
    <r>
      <rPr>
        <sz val="11"/>
        <color theme="1"/>
        <rFont val="Calibri"/>
        <family val="2"/>
        <scheme val="minor"/>
      </rPr>
      <t xml:space="preserve">
</t>
    </r>
    <r>
      <rPr>
        <b/>
        <sz val="11"/>
        <color theme="1"/>
        <rFont val="Calibri"/>
        <family val="2"/>
        <scheme val="minor"/>
      </rPr>
      <t>Le patient est protégé contre toute forme de maltraitance.</t>
    </r>
    <r>
      <rPr>
        <sz val="11"/>
        <color theme="1"/>
        <rFont val="Calibri"/>
        <family val="2"/>
        <scheme val="minor"/>
      </rPr>
      <t xml:space="preserve">
TOUT L'ÉTABLISSEMENT</t>
    </r>
  </si>
  <si>
    <r>
      <rPr>
        <i/>
        <sz val="11"/>
        <color theme="1"/>
        <rFont val="Calibri"/>
        <family val="2"/>
        <scheme val="minor"/>
      </rPr>
      <t>Critère 1.2-07</t>
    </r>
    <r>
      <rPr>
        <sz val="11"/>
        <color theme="1"/>
        <rFont val="Calibri"/>
        <family val="2"/>
        <scheme val="minor"/>
      </rPr>
      <t xml:space="preserve">
</t>
    </r>
    <r>
      <rPr>
        <b/>
        <sz val="11"/>
        <color theme="1"/>
        <rFont val="Calibri"/>
        <family val="2"/>
        <scheme val="minor"/>
      </rPr>
      <t>Le patient est informé de tout évènement indésirable associé aux soins dans une démarche de transparence fondée sur sa déclaration et son analyse.</t>
    </r>
    <r>
      <rPr>
        <sz val="11"/>
        <color theme="1"/>
        <rFont val="Calibri"/>
        <family val="2"/>
        <scheme val="minor"/>
      </rPr>
      <t xml:space="preserve">
TOUT L'ÉTABLISSEMENT</t>
    </r>
  </si>
  <si>
    <r>
      <rPr>
        <i/>
        <sz val="11"/>
        <color theme="1"/>
        <rFont val="Calibri"/>
        <family val="2"/>
        <scheme val="minor"/>
      </rPr>
      <t xml:space="preserve">Critère 1.3-01 </t>
    </r>
    <r>
      <rPr>
        <sz val="11"/>
        <color theme="1"/>
        <rFont val="Calibri"/>
        <family val="2"/>
        <scheme val="minor"/>
      </rPr>
      <t xml:space="preserve">
</t>
    </r>
    <r>
      <rPr>
        <b/>
        <sz val="11"/>
        <color theme="1"/>
        <rFont val="Calibri"/>
        <family val="2"/>
        <scheme val="minor"/>
      </rPr>
      <t xml:space="preserve">Le patient exprime son consentement libre et éclairé sur son projet de soins personnalisé et ses modalités de prise en charge.
</t>
    </r>
    <r>
      <rPr>
        <sz val="11"/>
        <color theme="1"/>
        <rFont val="Calibri"/>
        <family val="2"/>
        <scheme val="minor"/>
      </rPr>
      <t>TOUT L'ÉTABLISSEMENT</t>
    </r>
  </si>
  <si>
    <r>
      <rPr>
        <i/>
        <sz val="11"/>
        <color theme="1"/>
        <rFont val="Calibri"/>
        <family val="2"/>
        <scheme val="minor"/>
      </rPr>
      <t xml:space="preserve">Critère 1.4-02 </t>
    </r>
    <r>
      <rPr>
        <sz val="11"/>
        <color theme="1"/>
        <rFont val="Calibri"/>
        <family val="2"/>
        <scheme val="minor"/>
      </rPr>
      <t xml:space="preserve">
</t>
    </r>
    <r>
      <rPr>
        <b/>
        <sz val="11"/>
        <color theme="1"/>
        <rFont val="Calibri"/>
        <family val="2"/>
        <scheme val="minor"/>
      </rPr>
      <t>La satisfaction et l'expérience du patient sont prises en compte.</t>
    </r>
    <r>
      <rPr>
        <sz val="11"/>
        <color theme="1"/>
        <rFont val="Calibri"/>
        <family val="2"/>
        <scheme val="minor"/>
      </rPr>
      <t xml:space="preserve">
TOUT L'ÉTABLISSEMENT</t>
    </r>
  </si>
  <si>
    <r>
      <rPr>
        <i/>
        <sz val="11"/>
        <color theme="1"/>
        <rFont val="Calibri"/>
        <family val="2"/>
        <scheme val="minor"/>
      </rPr>
      <t xml:space="preserve">Critère 2.1-12 </t>
    </r>
    <r>
      <rPr>
        <sz val="11"/>
        <color theme="1"/>
        <rFont val="Calibri"/>
        <family val="2"/>
        <scheme val="minor"/>
      </rPr>
      <t xml:space="preserve">
</t>
    </r>
    <r>
      <rPr>
        <b/>
        <sz val="11"/>
        <color theme="1"/>
        <rFont val="Calibri"/>
        <family val="2"/>
        <scheme val="minor"/>
      </rPr>
      <t>Les équipes réalisent un examen somatique pour tout patient hospitalisé en psychiatrie.</t>
    </r>
    <r>
      <rPr>
        <sz val="11"/>
        <color theme="1"/>
        <rFont val="Calibri"/>
        <family val="2"/>
        <scheme val="minor"/>
      </rPr>
      <t xml:space="preserve">
SANTÉ MENTALE ET PSYCHIATRIE</t>
    </r>
  </si>
  <si>
    <r>
      <rPr>
        <i/>
        <sz val="11"/>
        <color theme="1"/>
        <rFont val="Calibri"/>
        <family val="2"/>
        <scheme val="minor"/>
      </rPr>
      <t xml:space="preserve">Critère 2.2-02 </t>
    </r>
    <r>
      <rPr>
        <sz val="11"/>
        <color theme="1"/>
        <rFont val="Calibri"/>
        <family val="2"/>
        <scheme val="minor"/>
      </rPr>
      <t xml:space="preserve">
</t>
    </r>
    <r>
      <rPr>
        <b/>
        <sz val="11"/>
        <color theme="1"/>
        <rFont val="Calibri"/>
        <family val="2"/>
        <scheme val="minor"/>
      </rPr>
      <t>Les équipes respectent les bonnes pratiques de prescription des médicaments.</t>
    </r>
    <r>
      <rPr>
        <sz val="11"/>
        <color theme="1"/>
        <rFont val="Calibri"/>
        <family val="2"/>
        <scheme val="minor"/>
      </rPr>
      <t xml:space="preserve">
TOUT L'ÉTABLISSEMENT</t>
    </r>
  </si>
  <si>
    <r>
      <rPr>
        <i/>
        <sz val="11"/>
        <color theme="1"/>
        <rFont val="Calibri"/>
        <family val="2"/>
        <scheme val="minor"/>
      </rPr>
      <t>Critère 2.2-05</t>
    </r>
    <r>
      <rPr>
        <sz val="11"/>
        <color theme="1"/>
        <rFont val="Calibri"/>
        <family val="2"/>
        <scheme val="minor"/>
      </rPr>
      <t xml:space="preserve">
</t>
    </r>
    <r>
      <rPr>
        <b/>
        <sz val="11"/>
        <color theme="1"/>
        <rFont val="Calibri"/>
        <family val="2"/>
        <scheme val="minor"/>
      </rPr>
      <t xml:space="preserve"> Les équipes respectent les bonnes pratiques d’administration des médicaments.</t>
    </r>
    <r>
      <rPr>
        <sz val="11"/>
        <color theme="1"/>
        <rFont val="Calibri"/>
        <family val="2"/>
        <scheme val="minor"/>
      </rPr>
      <t xml:space="preserve">
TOUT L'ÉTABLISSEMENT</t>
    </r>
  </si>
  <si>
    <r>
      <rPr>
        <i/>
        <sz val="11"/>
        <color theme="1"/>
        <rFont val="Calibri"/>
        <family val="2"/>
        <scheme val="minor"/>
      </rPr>
      <t xml:space="preserve">Critère 2.2-06 </t>
    </r>
    <r>
      <rPr>
        <sz val="11"/>
        <color theme="1"/>
        <rFont val="Calibri"/>
        <family val="2"/>
        <scheme val="minor"/>
      </rPr>
      <t xml:space="preserve">
</t>
    </r>
    <r>
      <rPr>
        <b/>
        <sz val="11"/>
        <color theme="1"/>
        <rFont val="Calibri"/>
        <family val="2"/>
        <scheme val="minor"/>
      </rPr>
      <t>Les équipes préviennent les risques d’erreur médicamenteuse.</t>
    </r>
    <r>
      <rPr>
        <sz val="11"/>
        <color theme="1"/>
        <rFont val="Calibri"/>
        <family val="2"/>
        <scheme val="minor"/>
      </rPr>
      <t xml:space="preserve">
TOUT L'ÉTABLISSEMENT</t>
    </r>
  </si>
  <si>
    <r>
      <rPr>
        <i/>
        <sz val="11"/>
        <color theme="1"/>
        <rFont val="Calibri"/>
        <family val="2"/>
        <scheme val="minor"/>
      </rPr>
      <t xml:space="preserve">Critère 2.2-08 </t>
    </r>
    <r>
      <rPr>
        <sz val="11"/>
        <color theme="1"/>
        <rFont val="Calibri"/>
        <family val="2"/>
        <scheme val="minor"/>
      </rPr>
      <t xml:space="preserve">
</t>
    </r>
    <r>
      <rPr>
        <b/>
        <sz val="11"/>
        <color theme="1"/>
        <rFont val="Calibri"/>
        <family val="2"/>
        <scheme val="minor"/>
      </rPr>
      <t>Les équipes appliquent les précautions standard d’hygiène</t>
    </r>
    <r>
      <rPr>
        <sz val="11"/>
        <color theme="1"/>
        <rFont val="Calibri"/>
        <family val="2"/>
        <scheme val="minor"/>
      </rPr>
      <t>.
TOUT L'ÉTABLISSEMENT</t>
    </r>
  </si>
  <si>
    <r>
      <rPr>
        <i/>
        <sz val="11"/>
        <color theme="1"/>
        <rFont val="Calibri"/>
        <family val="2"/>
        <scheme val="minor"/>
      </rPr>
      <t xml:space="preserve">Critère 2.2-12 </t>
    </r>
    <r>
      <rPr>
        <sz val="11"/>
        <color theme="1"/>
        <rFont val="Calibri"/>
        <family val="2"/>
        <scheme val="minor"/>
      </rPr>
      <t xml:space="preserve">
</t>
    </r>
    <r>
      <rPr>
        <b/>
        <sz val="11"/>
        <color theme="1"/>
        <rFont val="Calibri"/>
        <family val="2"/>
        <scheme val="minor"/>
      </rPr>
      <t>Les équipes maîtrisent la prise en charge des urgences vitales.</t>
    </r>
    <r>
      <rPr>
        <sz val="11"/>
        <color theme="1"/>
        <rFont val="Calibri"/>
        <family val="2"/>
        <scheme val="minor"/>
      </rPr>
      <t xml:space="preserve">
TOUT L'ÉTABLISSEMENT</t>
    </r>
  </si>
  <si>
    <r>
      <rPr>
        <i/>
        <sz val="11"/>
        <color theme="1"/>
        <rFont val="Calibri"/>
        <family val="2"/>
        <scheme val="minor"/>
      </rPr>
      <t xml:space="preserve">Critère 2.3-06 </t>
    </r>
    <r>
      <rPr>
        <sz val="11"/>
        <color theme="1"/>
        <rFont val="Calibri"/>
        <family val="2"/>
        <scheme val="minor"/>
      </rPr>
      <t xml:space="preserve">
</t>
    </r>
    <r>
      <rPr>
        <b/>
        <sz val="11"/>
        <color theme="1"/>
        <rFont val="Calibri"/>
        <family val="2"/>
        <scheme val="minor"/>
      </rPr>
      <t>Les équipes des secteurs interventionnels maîtrisent les risques, notamment infectieux, liés aux équipements et aux pratiques professionnelles.</t>
    </r>
    <r>
      <rPr>
        <sz val="11"/>
        <color theme="1"/>
        <rFont val="Calibri"/>
        <family val="2"/>
        <scheme val="minor"/>
      </rPr>
      <t xml:space="preserve">
CHIRURGIE ET INTERVENTIONNEL</t>
    </r>
  </si>
  <si>
    <r>
      <rPr>
        <i/>
        <sz val="11"/>
        <color theme="1"/>
        <rFont val="Calibri"/>
        <family val="2"/>
        <scheme val="minor"/>
      </rPr>
      <t xml:space="preserve">Critère 2.3-09 </t>
    </r>
    <r>
      <rPr>
        <sz val="11"/>
        <color theme="1"/>
        <rFont val="Calibri"/>
        <family val="2"/>
        <scheme val="minor"/>
      </rPr>
      <t xml:space="preserve">
</t>
    </r>
    <r>
      <rPr>
        <b/>
        <sz val="11"/>
        <color theme="1"/>
        <rFont val="Calibri"/>
        <family val="2"/>
        <scheme val="minor"/>
      </rPr>
      <t>Les équipes des secteurs interventionnels améliorent leurs pratiques en analysant les modalités de réalisation de la check-list « Sécurité du patient ».</t>
    </r>
    <r>
      <rPr>
        <sz val="11"/>
        <color theme="1"/>
        <rFont val="Calibri"/>
        <family val="2"/>
        <scheme val="minor"/>
      </rPr>
      <t xml:space="preserve">
CHIRURGIE ET INTERVENTIONNEL</t>
    </r>
  </si>
  <si>
    <r>
      <rPr>
        <i/>
        <sz val="11"/>
        <color theme="1"/>
        <rFont val="Calibri"/>
        <family val="2"/>
        <scheme val="minor"/>
      </rPr>
      <t xml:space="preserve">Critère 2.3-10 </t>
    </r>
    <r>
      <rPr>
        <sz val="11"/>
        <color theme="1"/>
        <rFont val="Calibri"/>
        <family val="2"/>
        <scheme val="minor"/>
      </rPr>
      <t xml:space="preserve">
</t>
    </r>
    <r>
      <rPr>
        <b/>
        <sz val="11"/>
        <color theme="1"/>
        <rFont val="Calibri"/>
        <family val="2"/>
        <scheme val="minor"/>
      </rPr>
      <t>Les équipes mettent en œuvre des mesures de prévention des risques obstétricaux majeurs.</t>
    </r>
    <r>
      <rPr>
        <sz val="11"/>
        <color theme="1"/>
        <rFont val="Calibri"/>
        <family val="2"/>
        <scheme val="minor"/>
      </rPr>
      <t xml:space="preserve">
MATERNITÉ</t>
    </r>
  </si>
  <si>
    <r>
      <rPr>
        <i/>
        <sz val="11"/>
        <color theme="1"/>
        <rFont val="Calibri"/>
        <family val="2"/>
        <scheme val="minor"/>
      </rPr>
      <t xml:space="preserve">Critère 2.3-11 </t>
    </r>
    <r>
      <rPr>
        <sz val="11"/>
        <color theme="1"/>
        <rFont val="Calibri"/>
        <family val="2"/>
        <scheme val="minor"/>
      </rPr>
      <t xml:space="preserve">
</t>
    </r>
    <r>
      <rPr>
        <b/>
        <sz val="11"/>
        <color theme="1"/>
        <rFont val="Calibri"/>
        <family val="2"/>
        <scheme val="minor"/>
      </rPr>
      <t>Les équipes sécurisent la prise en charge du nouveau-né.</t>
    </r>
    <r>
      <rPr>
        <sz val="11"/>
        <color theme="1"/>
        <rFont val="Calibri"/>
        <family val="2"/>
        <scheme val="minor"/>
      </rPr>
      <t xml:space="preserve">
MATERNITÉ</t>
    </r>
  </si>
  <si>
    <r>
      <rPr>
        <i/>
        <sz val="11"/>
        <color theme="1"/>
        <rFont val="Calibri"/>
        <family val="2"/>
        <scheme val="minor"/>
      </rPr>
      <t xml:space="preserve">Critère 2.3-14 </t>
    </r>
    <r>
      <rPr>
        <sz val="11"/>
        <color theme="1"/>
        <rFont val="Calibri"/>
        <family val="2"/>
        <scheme val="minor"/>
      </rPr>
      <t xml:space="preserve">
</t>
    </r>
    <r>
      <rPr>
        <b/>
        <sz val="11"/>
        <color theme="1"/>
        <rFont val="Calibri"/>
        <family val="2"/>
        <scheme val="minor"/>
      </rPr>
      <t>Les équipes respectent les bonnes pratiques d'isolement, qu'il soit assorti ou non de contentions, des patients hospitalisés sans consentement.</t>
    </r>
    <r>
      <rPr>
        <sz val="11"/>
        <color theme="1"/>
        <rFont val="Calibri"/>
        <family val="2"/>
        <scheme val="minor"/>
      </rPr>
      <t xml:space="preserve">
SANTÉ MENTALE ET PSYCHIATRIE</t>
    </r>
  </si>
  <si>
    <r>
      <rPr>
        <i/>
        <sz val="11"/>
        <color theme="1"/>
        <rFont val="Calibri"/>
        <family val="2"/>
        <scheme val="minor"/>
      </rPr>
      <t xml:space="preserve">Critère 2.4-02 </t>
    </r>
    <r>
      <rPr>
        <sz val="11"/>
        <color theme="1"/>
        <rFont val="Calibri"/>
        <family val="2"/>
        <scheme val="minor"/>
      </rPr>
      <t xml:space="preserve">
</t>
    </r>
    <r>
      <rPr>
        <b/>
        <sz val="11"/>
        <color theme="1"/>
        <rFont val="Calibri"/>
        <family val="2"/>
        <scheme val="minor"/>
      </rPr>
      <t xml:space="preserve">La pertinence des prescriptions d’antibiotiques est argumentée et réévaluée.
</t>
    </r>
    <r>
      <rPr>
        <sz val="11"/>
        <color theme="1"/>
        <rFont val="Calibri"/>
        <family val="2"/>
        <scheme val="minor"/>
      </rPr>
      <t>TOUT L'ÉTABLISSEMENT</t>
    </r>
  </si>
  <si>
    <r>
      <rPr>
        <i/>
        <sz val="11"/>
        <color theme="1"/>
        <rFont val="Calibri"/>
        <family val="2"/>
        <scheme val="minor"/>
      </rPr>
      <t xml:space="preserve">Critère 3.1-05 </t>
    </r>
    <r>
      <rPr>
        <sz val="11"/>
        <color theme="1"/>
        <rFont val="Calibri"/>
        <family val="2"/>
        <scheme val="minor"/>
      </rPr>
      <t xml:space="preserve">
</t>
    </r>
    <r>
      <rPr>
        <b/>
        <sz val="11"/>
        <color theme="1"/>
        <rFont val="Calibri"/>
        <family val="2"/>
        <scheme val="minor"/>
      </rPr>
      <t>La gestion des situations sanitaires exceptionnelles est maîtrisée.</t>
    </r>
    <r>
      <rPr>
        <sz val="11"/>
        <color theme="1"/>
        <rFont val="Calibri"/>
        <family val="2"/>
        <scheme val="minor"/>
      </rPr>
      <t xml:space="preserve">
TOUT L'ÉTABLISSEMENT</t>
    </r>
  </si>
  <si>
    <r>
      <rPr>
        <i/>
        <sz val="11"/>
        <color theme="1"/>
        <rFont val="Calibri"/>
        <family val="2"/>
        <scheme val="minor"/>
      </rPr>
      <t>Critère 3.2-12</t>
    </r>
    <r>
      <rPr>
        <sz val="11"/>
        <color theme="1"/>
        <rFont val="Calibri"/>
        <family val="2"/>
        <scheme val="minor"/>
      </rPr>
      <t xml:space="preserve">
</t>
    </r>
    <r>
      <rPr>
        <b/>
        <sz val="11"/>
        <color theme="1"/>
        <rFont val="Calibri"/>
        <family val="2"/>
        <scheme val="minor"/>
      </rPr>
      <t>L’établissement met en œuvre une politique active de prévention, de repérage, de signalement et de traitement des violences sexistes et sexuelles entre professionnels.</t>
    </r>
    <r>
      <rPr>
        <sz val="11"/>
        <color theme="1"/>
        <rFont val="Calibri"/>
        <family val="2"/>
        <scheme val="minor"/>
      </rPr>
      <t xml:space="preserve">
TOUT L'ÉTABLISSEMENT</t>
    </r>
  </si>
  <si>
    <t>Des formations à la prévention, au repérage et au signalement des violences sexuelles et sexistes, inscrites au plan de formation, ont débuté pour la gouvernance et l’encadrement.</t>
  </si>
  <si>
    <r>
      <rPr>
        <i/>
        <sz val="11"/>
        <color theme="1"/>
        <rFont val="Calibri"/>
        <family val="2"/>
        <scheme val="minor"/>
      </rPr>
      <t xml:space="preserve">Critère 3.3-05 </t>
    </r>
    <r>
      <rPr>
        <sz val="11"/>
        <color theme="1"/>
        <rFont val="Calibri"/>
        <family val="2"/>
        <scheme val="minor"/>
      </rPr>
      <t xml:space="preserve">
</t>
    </r>
    <r>
      <rPr>
        <b/>
        <sz val="11"/>
        <color theme="1"/>
        <rFont val="Calibri"/>
        <family val="2"/>
        <scheme val="minor"/>
      </rPr>
      <t>L’établissement évite les passages des personnes âgées aux urgences.</t>
    </r>
    <r>
      <rPr>
        <sz val="11"/>
        <color theme="1"/>
        <rFont val="Calibri"/>
        <family val="2"/>
        <scheme val="minor"/>
      </rPr>
      <t xml:space="preserve">
PATIENT ÂGÉ</t>
    </r>
  </si>
  <si>
    <t>Pour sécuriser la préparation et l’administration des médicaments et prévenir les risques d’erreur, les produits de santé sont stockés dans des conditions sécurisées sur l’ensemble du circuit (étiquetage en DCI, absence de mélange, suivi des températures, absence de stockage au sol, absence de périmés, obus et bouteilles arrimés...).</t>
  </si>
  <si>
    <t>Site</t>
  </si>
  <si>
    <t>Service</t>
  </si>
  <si>
    <t>BP Isolement en Psychiatrie</t>
  </si>
  <si>
    <t>Lutte contre la maltraitance</t>
  </si>
  <si>
    <t>PEC du patient mineur</t>
  </si>
  <si>
    <t>PEC de la douleur</t>
  </si>
  <si>
    <t>PEC des urgences vitales</t>
  </si>
  <si>
    <t>Intimité / Dignité</t>
  </si>
  <si>
    <t>PEC du nouveau-né</t>
  </si>
  <si>
    <t>Prévention des risques obstétricaux majeurs</t>
  </si>
  <si>
    <t>Satisfaction / Expérience Patient</t>
  </si>
  <si>
    <t>Information du patient sur les EI liés aux soins</t>
  </si>
  <si>
    <t>Risque infectieux en secteurs interventionnels</t>
  </si>
  <si>
    <t>Pertinence des prescriptions ATB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</si>
</sst>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0"/>
      <color theme="1"/>
      <name val="Calibri"/>
      <family val="2"/>
      <scheme val="minor"/>
    </font>
    <font>
      <b/>
      <sz val="16"/>
      <color theme="0"/>
      <name val="Calibri"/>
      <family val="2"/>
      <scheme val="minor"/>
    </font>
    <font>
      <i/>
      <sz val="11"/>
      <color theme="1"/>
      <name val="Calibri"/>
      <family val="2"/>
      <scheme val="minor"/>
    </font>
    <font>
      <i/>
      <sz val="9"/>
      <color indexed="81"/>
      <name val="Tahoma"/>
      <family val="2"/>
    </font>
    <font>
      <sz val="9"/>
      <color indexed="81"/>
      <name val="Tahoma"/>
      <family val="2"/>
    </font>
    <font>
      <b/>
      <i/>
      <sz val="8"/>
      <color theme="0"/>
      <name val="Calibri"/>
      <family val="2"/>
      <scheme val="minor"/>
    </font>
    <font>
      <sz val="9"/>
      <color theme="1"/>
      <name val="Calibri"/>
      <family val="2"/>
      <scheme val="minor"/>
    </font>
    <font>
      <b/>
      <sz val="9"/>
      <color theme="1"/>
      <name val="Calibri"/>
      <family val="2"/>
      <scheme val="minor"/>
    </font>
    <font>
      <i/>
      <sz val="9"/>
      <color theme="1"/>
      <name val="Calibri"/>
      <family val="2"/>
      <scheme val="minor"/>
    </font>
    <font>
      <b/>
      <i/>
      <sz val="9"/>
      <color theme="1"/>
      <name val="Calibri"/>
      <family val="2"/>
      <scheme val="minor"/>
    </font>
    <font>
      <b/>
      <sz val="22"/>
      <color theme="8" tint="-0.249977111117893"/>
      <name val="Calibri"/>
      <family val="2"/>
      <scheme val="minor"/>
    </font>
    <font>
      <sz val="8"/>
      <color rgb="FF0063AF"/>
      <name val="Calibri"/>
      <family val="2"/>
      <scheme val="minor"/>
    </font>
    <font>
      <sz val="8"/>
      <color rgb="FF0063AF"/>
      <name val="Aptos Narrow"/>
      <family val="2"/>
    </font>
    <font>
      <sz val="8"/>
      <color rgb="FF0063AF"/>
      <name val="Calibri"/>
      <family val="2"/>
    </font>
    <font>
      <b/>
      <sz val="26"/>
      <color rgb="FF0063AF"/>
      <name val="Calibri"/>
      <family val="2"/>
      <scheme val="minor"/>
    </font>
    <font>
      <sz val="11"/>
      <color rgb="FF0063AF"/>
      <name val="Calibri"/>
      <family val="2"/>
      <scheme val="minor"/>
    </font>
    <font>
      <b/>
      <sz val="28"/>
      <color rgb="FF0063AF"/>
      <name val="Calibri"/>
      <family val="2"/>
      <scheme val="minor"/>
    </font>
    <font>
      <b/>
      <sz val="18"/>
      <color rgb="FF0063AF"/>
      <name val="Calibri"/>
      <family val="2"/>
      <scheme val="minor"/>
    </font>
    <font>
      <sz val="14"/>
      <color theme="1"/>
      <name val="Calibri"/>
      <family val="2"/>
      <scheme val="minor"/>
    </font>
    <font>
      <b/>
      <i/>
      <sz val="22"/>
      <color theme="0"/>
      <name val="Calibri"/>
      <family val="2"/>
      <scheme val="minor"/>
    </font>
    <font>
      <b/>
      <sz val="22"/>
      <color theme="0"/>
      <name val="Calibri"/>
      <family val="2"/>
    </font>
    <font>
      <b/>
      <i/>
      <sz val="18"/>
      <color theme="0"/>
      <name val="Calibri"/>
      <family val="2"/>
      <scheme val="minor"/>
    </font>
    <font>
      <u/>
      <sz val="16"/>
      <color theme="10"/>
      <name val="Calibri"/>
      <family val="2"/>
      <scheme val="minor"/>
    </font>
    <font>
      <sz val="16"/>
      <color theme="1"/>
      <name val="Calibri"/>
      <family val="2"/>
      <scheme val="minor"/>
    </font>
    <font>
      <sz val="11"/>
      <color theme="0"/>
      <name val="Calibri"/>
      <family val="2"/>
      <scheme val="minor"/>
    </font>
    <font>
      <b/>
      <sz val="11"/>
      <color theme="4" tint="-0.499984740745262"/>
      <name val="Calibri"/>
      <family val="2"/>
      <scheme val="minor"/>
    </font>
    <font>
      <sz val="18"/>
      <color theme="1"/>
      <name val="Calibri"/>
      <family val="2"/>
      <scheme val="minor"/>
    </font>
    <font>
      <b/>
      <sz val="18"/>
      <color theme="1"/>
      <name val="Calibri"/>
      <family val="2"/>
      <scheme val="minor"/>
    </font>
    <font>
      <b/>
      <sz val="14"/>
      <color theme="0"/>
      <name val="Calibri"/>
      <family val="2"/>
      <scheme val="minor"/>
    </font>
    <font>
      <b/>
      <sz val="14"/>
      <color theme="0"/>
      <name val="Calibri"/>
      <family val="2"/>
    </font>
    <font>
      <b/>
      <sz val="14"/>
      <name val="Calibri"/>
      <family val="2"/>
      <scheme val="minor"/>
    </font>
    <font>
      <b/>
      <sz val="8"/>
      <color theme="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bgColor indexed="64"/>
      </patternFill>
    </fill>
    <fill>
      <patternFill patternType="solid">
        <fgColor theme="8"/>
        <bgColor indexed="64"/>
      </patternFill>
    </fill>
    <fill>
      <patternFill patternType="solid">
        <fgColor rgb="FF44D0EC"/>
        <bgColor indexed="64"/>
      </patternFill>
    </fill>
    <fill>
      <patternFill patternType="solid">
        <fgColor theme="8" tint="-0.249977111117893"/>
        <bgColor indexed="64"/>
      </patternFill>
    </fill>
    <fill>
      <patternFill patternType="solid">
        <fgColor rgb="FF0C479D"/>
        <bgColor indexed="64"/>
      </patternFill>
    </fill>
    <fill>
      <patternFill patternType="solid">
        <fgColor rgb="FF00B050"/>
        <bgColor indexed="64"/>
      </patternFill>
    </fill>
    <fill>
      <patternFill patternType="solid">
        <fgColor rgb="FF92D050"/>
        <bgColor indexed="64"/>
      </patternFill>
    </fill>
    <fill>
      <patternFill patternType="solid">
        <fgColor rgb="FFFF0000"/>
        <bgColor indexed="64"/>
      </patternFill>
    </fill>
    <fill>
      <patternFill patternType="solid">
        <fgColor rgb="FF007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80">
    <xf numFmtId="0" fontId="0" fillId="0" borderId="0" xfId="0"/>
    <xf numFmtId="0" fontId="0" fillId="0" borderId="0" xfId="0" applyAlignment="1">
      <alignment horizontal="center" vertical="center"/>
    </xf>
    <xf numFmtId="0" fontId="0" fillId="2" borderId="0" xfId="0" applyFill="1"/>
    <xf numFmtId="0" fontId="0" fillId="2" borderId="0" xfId="0" applyFill="1" applyAlignment="1">
      <alignment horizontal="center" vertical="top" wrapText="1"/>
    </xf>
    <xf numFmtId="0" fontId="2" fillId="0" borderId="0" xfId="0" applyFont="1" applyAlignment="1">
      <alignment vertical="center" wrapText="1"/>
    </xf>
    <xf numFmtId="0" fontId="0" fillId="0" borderId="0" xfId="0" applyAlignment="1">
      <alignment horizontal="center"/>
    </xf>
    <xf numFmtId="0" fontId="0" fillId="0" borderId="0" xfId="0" applyAlignment="1">
      <alignment vertical="center"/>
    </xf>
    <xf numFmtId="0" fontId="0" fillId="0" borderId="1" xfId="0" applyBorder="1" applyAlignment="1" applyProtection="1">
      <alignment horizontal="center" vertical="center" wrapText="1"/>
      <protection locked="0"/>
    </xf>
    <xf numFmtId="0" fontId="0" fillId="0" borderId="0" xfId="0" applyAlignment="1">
      <alignment horizontal="left"/>
    </xf>
    <xf numFmtId="49" fontId="0" fillId="5" borderId="1" xfId="0" applyNumberFormat="1" applyFill="1" applyBorder="1" applyAlignment="1">
      <alignment vertical="center" wrapText="1"/>
    </xf>
    <xf numFmtId="0" fontId="0" fillId="5" borderId="4" xfId="0" applyFill="1" applyBorder="1" applyAlignment="1">
      <alignment vertical="center" wrapText="1"/>
    </xf>
    <xf numFmtId="0" fontId="0" fillId="5" borderId="1" xfId="0" applyFill="1" applyBorder="1" applyAlignment="1">
      <alignment vertical="center" wrapText="1"/>
    </xf>
    <xf numFmtId="0" fontId="0" fillId="0" borderId="0" xfId="0" applyAlignment="1">
      <alignment wrapText="1"/>
    </xf>
    <xf numFmtId="49" fontId="0" fillId="5" borderId="1" xfId="0" applyNumberFormat="1" applyFill="1" applyBorder="1" applyAlignment="1">
      <alignment horizontal="center" vertical="center" wrapText="1"/>
    </xf>
    <xf numFmtId="0" fontId="0" fillId="5" borderId="1" xfId="0" applyFill="1" applyBorder="1" applyAlignment="1">
      <alignment horizontal="center" vertical="center"/>
    </xf>
    <xf numFmtId="0" fontId="0" fillId="0" borderId="0" xfId="0" applyAlignment="1">
      <alignment horizontal="center" vertical="center" wrapText="1"/>
    </xf>
    <xf numFmtId="2" fontId="0" fillId="5" borderId="1" xfId="0" applyNumberFormat="1" applyFill="1" applyBorder="1" applyAlignment="1" applyProtection="1">
      <alignment horizontal="center" vertical="center"/>
      <protection locked="0"/>
    </xf>
    <xf numFmtId="49" fontId="0" fillId="5" borderId="4" xfId="0" applyNumberFormat="1" applyFill="1" applyBorder="1" applyAlignment="1">
      <alignment vertical="center" wrapText="1"/>
    </xf>
    <xf numFmtId="49" fontId="0" fillId="5" borderId="4" xfId="0" applyNumberFormat="1" applyFill="1" applyBorder="1" applyAlignment="1">
      <alignment horizontal="center" vertical="center" wrapText="1"/>
    </xf>
    <xf numFmtId="2" fontId="0" fillId="5" borderId="4" xfId="0" applyNumberFormat="1" applyFill="1" applyBorder="1" applyAlignment="1" applyProtection="1">
      <alignment horizontal="center" vertical="center"/>
      <protection locked="0"/>
    </xf>
    <xf numFmtId="0" fontId="19" fillId="2" borderId="0" xfId="0" applyFont="1" applyFill="1" applyAlignment="1">
      <alignment horizontal="center" vertical="center"/>
    </xf>
    <xf numFmtId="0" fontId="19" fillId="2" borderId="0" xfId="0" applyFont="1" applyFill="1" applyAlignment="1">
      <alignment vertical="center"/>
    </xf>
    <xf numFmtId="0" fontId="21" fillId="2" borderId="0" xfId="0" applyFont="1" applyFill="1" applyAlignment="1">
      <alignment horizontal="right" vertical="center"/>
    </xf>
    <xf numFmtId="0" fontId="19" fillId="2" borderId="0" xfId="0" applyFont="1" applyFill="1"/>
    <xf numFmtId="0" fontId="19" fillId="2" borderId="0" xfId="0" applyFont="1" applyFill="1" applyAlignment="1">
      <alignment horizontal="center"/>
    </xf>
    <xf numFmtId="0" fontId="0" fillId="5" borderId="5" xfId="0" applyFill="1" applyBorder="1" applyAlignment="1" applyProtection="1">
      <alignment horizontal="left" vertical="center"/>
      <protection locked="0"/>
    </xf>
    <xf numFmtId="0" fontId="0" fillId="5" borderId="7" xfId="0" applyFill="1" applyBorder="1" applyAlignment="1" applyProtection="1">
      <alignment horizontal="left" vertical="center"/>
      <protection locked="0"/>
    </xf>
    <xf numFmtId="9" fontId="0" fillId="5" borderId="7" xfId="0" applyNumberFormat="1" applyFill="1" applyBorder="1" applyAlignment="1" applyProtection="1">
      <alignment horizontal="left" vertical="center"/>
      <protection locked="0"/>
    </xf>
    <xf numFmtId="0" fontId="5" fillId="7" borderId="1" xfId="0" applyFont="1" applyFill="1" applyBorder="1" applyAlignment="1">
      <alignment horizontal="center" vertical="center"/>
    </xf>
    <xf numFmtId="0" fontId="22" fillId="0" borderId="1" xfId="0" applyFont="1" applyBorder="1"/>
    <xf numFmtId="0" fontId="19" fillId="2" borderId="1" xfId="0" applyFont="1" applyFill="1" applyBorder="1" applyAlignment="1" applyProtection="1">
      <alignment horizontal="left" vertical="center"/>
      <protection locked="0"/>
    </xf>
    <xf numFmtId="0" fontId="18" fillId="2" borderId="0" xfId="0" applyFont="1" applyFill="1" applyAlignment="1">
      <alignment vertical="center" wrapText="1"/>
    </xf>
    <xf numFmtId="0" fontId="25" fillId="6" borderId="1" xfId="1" applyFont="1" applyFill="1" applyBorder="1" applyAlignment="1">
      <alignment horizontal="left" vertical="center"/>
    </xf>
    <xf numFmtId="0" fontId="25" fillId="7" borderId="1" xfId="1" applyFont="1" applyFill="1" applyBorder="1" applyAlignment="1">
      <alignment horizontal="left" vertical="center"/>
    </xf>
    <xf numFmtId="0" fontId="0" fillId="5" borderId="2" xfId="0" applyFill="1" applyBorder="1" applyAlignment="1">
      <alignment vertical="center" wrapText="1"/>
    </xf>
    <xf numFmtId="0" fontId="0" fillId="5" borderId="11" xfId="0" applyFill="1" applyBorder="1" applyAlignment="1" applyProtection="1">
      <alignment horizontal="left" vertical="center"/>
      <protection locked="0"/>
    </xf>
    <xf numFmtId="2" fontId="0" fillId="5" borderId="2" xfId="0" applyNumberFormat="1" applyFill="1" applyBorder="1" applyAlignment="1" applyProtection="1">
      <alignment horizontal="center" vertical="center"/>
      <protection locked="0"/>
    </xf>
    <xf numFmtId="0" fontId="29" fillId="0" borderId="0" xfId="0" applyFont="1" applyAlignment="1">
      <alignment vertical="center" wrapText="1"/>
    </xf>
    <xf numFmtId="0" fontId="1" fillId="9" borderId="0" xfId="0" applyFont="1" applyFill="1" applyAlignment="1">
      <alignment vertical="center"/>
    </xf>
    <xf numFmtId="0" fontId="1" fillId="9" borderId="0" xfId="0" applyFont="1" applyFill="1" applyAlignment="1">
      <alignment horizontal="center" vertical="center"/>
    </xf>
    <xf numFmtId="0" fontId="1" fillId="9" borderId="0" xfId="0" applyFont="1" applyFill="1" applyAlignment="1">
      <alignment horizontal="left" vertical="center"/>
    </xf>
    <xf numFmtId="0" fontId="28" fillId="9" borderId="0" xfId="0" applyFont="1" applyFill="1" applyAlignment="1">
      <alignment vertical="center"/>
    </xf>
    <xf numFmtId="0" fontId="1" fillId="10" borderId="2" xfId="0" applyFont="1" applyFill="1" applyBorder="1" applyAlignment="1">
      <alignment horizontal="center" vertical="center"/>
    </xf>
    <xf numFmtId="0" fontId="1" fillId="10" borderId="2" xfId="0" applyFont="1" applyFill="1" applyBorder="1" applyAlignment="1">
      <alignment horizontal="center" vertical="center" wrapText="1"/>
    </xf>
    <xf numFmtId="0" fontId="0" fillId="10" borderId="0" xfId="0" applyFill="1" applyAlignment="1">
      <alignment horizontal="center" vertical="center"/>
    </xf>
    <xf numFmtId="0" fontId="28" fillId="10" borderId="0" xfId="0" applyFont="1" applyFill="1" applyAlignment="1">
      <alignment horizontal="center" vertical="center"/>
    </xf>
    <xf numFmtId="0" fontId="23" fillId="8" borderId="0" xfId="1" applyFont="1" applyFill="1" applyAlignment="1">
      <alignment horizontal="center" vertical="center" wrapText="1"/>
    </xf>
    <xf numFmtId="0" fontId="0" fillId="2" borderId="1" xfId="0" applyFill="1" applyBorder="1" applyAlignment="1">
      <alignment vertical="center" wrapText="1"/>
    </xf>
    <xf numFmtId="0" fontId="0" fillId="2" borderId="4" xfId="0" applyFill="1" applyBorder="1" applyAlignment="1">
      <alignment vertical="center" wrapText="1"/>
    </xf>
    <xf numFmtId="0" fontId="0" fillId="2" borderId="5"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9" xfId="0" applyFill="1" applyBorder="1" applyAlignment="1">
      <alignment vertical="center" wrapText="1"/>
    </xf>
    <xf numFmtId="0" fontId="0" fillId="2" borderId="10" xfId="0" applyFill="1" applyBorder="1" applyAlignment="1" applyProtection="1">
      <alignment horizontal="left" vertical="center"/>
      <protection locked="0"/>
    </xf>
    <xf numFmtId="0" fontId="0" fillId="2" borderId="2" xfId="0" applyFill="1" applyBorder="1" applyAlignment="1">
      <alignment vertical="center" wrapText="1"/>
    </xf>
    <xf numFmtId="0" fontId="0" fillId="2" borderId="11" xfId="0" applyFill="1" applyBorder="1" applyAlignment="1" applyProtection="1">
      <alignment horizontal="left" vertical="center"/>
      <protection locked="0"/>
    </xf>
    <xf numFmtId="0" fontId="0" fillId="5" borderId="4"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0" fillId="5" borderId="4"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5" borderId="4" xfId="0" applyFill="1" applyBorder="1" applyAlignment="1">
      <alignment horizontal="center" vertical="center"/>
    </xf>
    <xf numFmtId="0" fontId="0" fillId="5" borderId="2" xfId="0" applyFill="1" applyBorder="1" applyAlignment="1">
      <alignment horizontal="center" vertical="center"/>
    </xf>
    <xf numFmtId="0" fontId="0" fillId="5" borderId="4" xfId="0" applyFill="1" applyBorder="1" applyAlignment="1">
      <alignment wrapText="1"/>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5" borderId="4"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0" fillId="5" borderId="4"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0" fontId="0" fillId="2" borderId="2" xfId="0" applyFill="1" applyBorder="1" applyAlignment="1">
      <alignment horizontal="center" vertical="center" wrapText="1"/>
    </xf>
    <xf numFmtId="0" fontId="31" fillId="0" borderId="1" xfId="0" applyFont="1" applyFill="1" applyBorder="1"/>
    <xf numFmtId="0" fontId="32" fillId="11" borderId="1" xfId="0" applyFont="1" applyFill="1" applyBorder="1" applyAlignment="1">
      <alignment horizontal="left" vertical="center"/>
    </xf>
    <xf numFmtId="0" fontId="34" fillId="12" borderId="1" xfId="0" applyFont="1" applyFill="1" applyBorder="1" applyAlignment="1">
      <alignment horizontal="left" vertical="center"/>
    </xf>
    <xf numFmtId="0" fontId="32" fillId="13" borderId="1" xfId="0" applyFont="1" applyFill="1" applyBorder="1" applyAlignment="1">
      <alignment horizontal="left" vertical="center"/>
    </xf>
    <xf numFmtId="0" fontId="35" fillId="9" borderId="0" xfId="0" applyFont="1" applyFill="1" applyAlignment="1">
      <alignment vertical="center"/>
    </xf>
    <xf numFmtId="0" fontId="0" fillId="5" borderId="4"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0" fillId="5" borderId="4"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9" xfId="0" applyFill="1" applyBorder="1" applyAlignment="1">
      <alignment horizontal="center" vertical="center" wrapText="1"/>
    </xf>
    <xf numFmtId="0" fontId="0" fillId="2" borderId="9" xfId="0" applyFill="1" applyBorder="1" applyAlignment="1" applyProtection="1">
      <alignment horizontal="center" vertical="center"/>
      <protection locked="0"/>
    </xf>
    <xf numFmtId="1" fontId="0" fillId="2" borderId="9" xfId="0" applyNumberFormat="1" applyFill="1" applyBorder="1" applyAlignment="1" applyProtection="1">
      <alignment horizontal="center" vertical="center"/>
      <protection locked="0"/>
    </xf>
    <xf numFmtId="0" fontId="5" fillId="14" borderId="0" xfId="0" applyFont="1" applyFill="1" applyAlignment="1">
      <alignment horizontal="center" vertical="center"/>
    </xf>
    <xf numFmtId="9" fontId="31" fillId="0" borderId="1" xfId="0" applyNumberFormat="1" applyFont="1" applyBorder="1" applyAlignment="1" applyProtection="1">
      <alignment horizontal="center" vertical="center"/>
      <protection hidden="1"/>
    </xf>
    <xf numFmtId="9" fontId="30" fillId="0" borderId="1" xfId="0" applyNumberFormat="1" applyFont="1" applyBorder="1" applyAlignment="1" applyProtection="1">
      <alignment horizontal="center" vertical="center"/>
      <protection hidden="1"/>
    </xf>
    <xf numFmtId="0" fontId="2" fillId="0" borderId="1" xfId="0" applyFont="1" applyBorder="1" applyAlignment="1">
      <alignment horizontal="center" vertical="center"/>
    </xf>
    <xf numFmtId="1" fontId="0" fillId="2" borderId="4"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1" xfId="0" applyNumberFormat="1" applyFill="1" applyBorder="1" applyAlignment="1" applyProtection="1">
      <alignment horizontal="center" vertical="center"/>
      <protection locked="0"/>
    </xf>
    <xf numFmtId="1" fontId="0" fillId="5" borderId="2" xfId="0" applyNumberFormat="1" applyFill="1" applyBorder="1" applyAlignment="1" applyProtection="1">
      <alignment horizontal="center" vertical="center"/>
      <protection locked="0"/>
    </xf>
    <xf numFmtId="1" fontId="0" fillId="2" borderId="1" xfId="0" applyNumberFormat="1" applyFill="1" applyBorder="1" applyAlignment="1" applyProtection="1">
      <alignment horizontal="center" vertical="center"/>
      <protection locked="0"/>
    </xf>
    <xf numFmtId="1" fontId="0" fillId="2" borderId="2" xfId="0" applyNumberFormat="1" applyFill="1" applyBorder="1" applyAlignment="1" applyProtection="1">
      <alignment horizontal="center" vertical="center"/>
      <protection locked="0"/>
    </xf>
    <xf numFmtId="9" fontId="22" fillId="0" borderId="1" xfId="0" applyNumberFormat="1" applyFont="1" applyBorder="1" applyAlignment="1" applyProtection="1">
      <alignment horizontal="center" vertical="center"/>
      <protection hidden="1"/>
    </xf>
    <xf numFmtId="0" fontId="14" fillId="2" borderId="0" xfId="0" applyFont="1" applyFill="1" applyAlignment="1">
      <alignment horizontal="center" vertical="center" wrapText="1"/>
    </xf>
    <xf numFmtId="0" fontId="26" fillId="0" borderId="0" xfId="1" applyFont="1" applyAlignment="1">
      <alignment horizontal="center"/>
    </xf>
    <xf numFmtId="0" fontId="27" fillId="0" borderId="0" xfId="0" applyFont="1" applyAlignment="1">
      <alignment horizontal="center"/>
    </xf>
    <xf numFmtId="0" fontId="10" fillId="0" borderId="0" xfId="0" applyFont="1" applyAlignment="1">
      <alignment horizontal="left" vertical="top" wrapText="1"/>
    </xf>
    <xf numFmtId="0" fontId="4" fillId="0" borderId="0" xfId="0" applyFont="1" applyAlignment="1">
      <alignment horizontal="left" vertical="top" wrapText="1"/>
    </xf>
    <xf numFmtId="0" fontId="29" fillId="0" borderId="0" xfId="0" applyFont="1" applyAlignment="1">
      <alignment horizontal="left" vertical="center" wrapText="1"/>
    </xf>
    <xf numFmtId="14" fontId="2" fillId="4" borderId="0" xfId="0" applyNumberFormat="1" applyFont="1" applyFill="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2" fillId="3" borderId="0" xfId="0" applyFont="1" applyFill="1" applyAlignment="1" applyProtection="1">
      <alignment horizontal="center" vertical="center" wrapText="1"/>
      <protection locked="0"/>
    </xf>
    <xf numFmtId="0" fontId="1" fillId="10" borderId="0" xfId="0" applyFont="1" applyFill="1" applyAlignment="1">
      <alignment horizontal="left" vertical="center" wrapText="1"/>
    </xf>
    <xf numFmtId="0" fontId="9" fillId="10" borderId="0" xfId="0" applyFont="1" applyFill="1"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9" xfId="0" applyFill="1" applyBorder="1" applyAlignment="1">
      <alignment horizontal="center" vertical="center" wrapText="1"/>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0" fillId="2" borderId="4"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1" fontId="0" fillId="2" borderId="4" xfId="0" applyNumberFormat="1" applyFill="1" applyBorder="1" applyAlignment="1" applyProtection="1">
      <alignment horizontal="center" vertical="center"/>
      <protection locked="0"/>
    </xf>
    <xf numFmtId="9" fontId="2" fillId="2" borderId="4" xfId="0" applyNumberFormat="1" applyFont="1" applyFill="1" applyBorder="1" applyAlignment="1" applyProtection="1">
      <alignment horizontal="center" vertical="center" wrapText="1"/>
      <protection hidden="1"/>
    </xf>
    <xf numFmtId="9" fontId="2" fillId="2" borderId="1" xfId="0" applyNumberFormat="1" applyFont="1" applyFill="1" applyBorder="1" applyAlignment="1" applyProtection="1">
      <alignment horizontal="center" vertical="center" wrapText="1"/>
      <protection hidden="1"/>
    </xf>
    <xf numFmtId="9" fontId="2" fillId="2" borderId="9" xfId="0" applyNumberFormat="1" applyFont="1" applyFill="1" applyBorder="1" applyAlignment="1" applyProtection="1">
      <alignment horizontal="center" vertical="center" wrapText="1"/>
      <protection hidden="1"/>
    </xf>
    <xf numFmtId="0" fontId="2" fillId="2" borderId="12" xfId="0" applyFont="1" applyFill="1" applyBorder="1" applyAlignment="1">
      <alignment horizontal="center" vertical="center"/>
    </xf>
    <xf numFmtId="9" fontId="2" fillId="2" borderId="2" xfId="0" applyNumberFormat="1" applyFont="1" applyFill="1" applyBorder="1" applyAlignment="1" applyProtection="1">
      <alignment horizontal="center" vertical="center" wrapText="1"/>
      <protection hidden="1"/>
    </xf>
    <xf numFmtId="0" fontId="0" fillId="2" borderId="2" xfId="0" applyFill="1" applyBorder="1" applyAlignment="1" applyProtection="1">
      <alignment horizontal="center" vertical="center"/>
      <protection locked="0"/>
    </xf>
    <xf numFmtId="0" fontId="0" fillId="5" borderId="4"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wrapText="1"/>
    </xf>
    <xf numFmtId="0" fontId="2" fillId="5" borderId="4"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12" xfId="0" applyFont="1" applyFill="1" applyBorder="1" applyAlignment="1">
      <alignment horizontal="center" vertical="center"/>
    </xf>
    <xf numFmtId="0" fontId="0" fillId="5" borderId="4"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9" fontId="2" fillId="5" borderId="4" xfId="0" applyNumberFormat="1" applyFont="1" applyFill="1" applyBorder="1" applyAlignment="1" applyProtection="1">
      <alignment horizontal="center" vertical="center" wrapText="1"/>
      <protection hidden="1"/>
    </xf>
    <xf numFmtId="9" fontId="2" fillId="5" borderId="1" xfId="0" applyNumberFormat="1" applyFont="1" applyFill="1" applyBorder="1" applyAlignment="1" applyProtection="1">
      <alignment horizontal="center" vertical="center" wrapText="1"/>
      <protection hidden="1"/>
    </xf>
    <xf numFmtId="9" fontId="2" fillId="5" borderId="2" xfId="0" applyNumberFormat="1" applyFont="1" applyFill="1" applyBorder="1" applyAlignment="1" applyProtection="1">
      <alignment horizontal="center" vertical="center" wrapText="1"/>
      <protection hidden="1"/>
    </xf>
    <xf numFmtId="1" fontId="0" fillId="5" borderId="1" xfId="0" applyNumberFormat="1" applyFill="1" applyBorder="1" applyAlignment="1" applyProtection="1">
      <alignment horizontal="center" vertical="center"/>
      <protection locked="0"/>
    </xf>
    <xf numFmtId="1" fontId="0" fillId="5" borderId="2" xfId="0" applyNumberFormat="1" applyFill="1" applyBorder="1" applyAlignment="1" applyProtection="1">
      <alignment horizontal="center" vertical="center"/>
      <protection locked="0"/>
    </xf>
    <xf numFmtId="0" fontId="0" fillId="2" borderId="2" xfId="0" applyFill="1" applyBorder="1" applyAlignment="1">
      <alignment horizontal="center" vertical="center" wrapText="1"/>
    </xf>
    <xf numFmtId="0" fontId="2" fillId="2" borderId="2" xfId="0" applyFont="1" applyFill="1" applyBorder="1" applyAlignment="1">
      <alignment horizontal="center" vertical="center"/>
    </xf>
    <xf numFmtId="1" fontId="0" fillId="2" borderId="1" xfId="0" applyNumberFormat="1" applyFill="1" applyBorder="1" applyAlignment="1" applyProtection="1">
      <alignment horizontal="center" vertical="center"/>
      <protection locked="0"/>
    </xf>
    <xf numFmtId="1" fontId="0" fillId="2" borderId="2" xfId="0" applyNumberFormat="1" applyFill="1" applyBorder="1" applyAlignment="1" applyProtection="1">
      <alignment horizontal="center" vertical="center"/>
      <protection locked="0"/>
    </xf>
    <xf numFmtId="0" fontId="19" fillId="2" borderId="13" xfId="0" applyFont="1" applyFill="1" applyBorder="1" applyAlignment="1">
      <alignment horizontal="center" vertical="center"/>
    </xf>
    <xf numFmtId="0" fontId="18" fillId="2" borderId="0" xfId="0" applyFont="1" applyFill="1" applyAlignment="1">
      <alignment horizontal="center" vertical="center" wrapText="1"/>
    </xf>
    <xf numFmtId="1" fontId="0" fillId="5" borderId="4" xfId="0" applyNumberFormat="1" applyFill="1" applyBorder="1" applyAlignment="1" applyProtection="1">
      <alignment horizontal="center" vertical="center" wrapText="1"/>
      <protection locked="0"/>
    </xf>
    <xf numFmtId="1" fontId="0" fillId="5" borderId="1" xfId="0" applyNumberFormat="1" applyFill="1" applyBorder="1" applyAlignment="1" applyProtection="1">
      <alignment horizontal="center" vertical="center" wrapText="1"/>
      <protection locked="0"/>
    </xf>
    <xf numFmtId="1" fontId="0" fillId="5" borderId="2" xfId="0" applyNumberFormat="1" applyFill="1" applyBorder="1" applyAlignment="1" applyProtection="1">
      <alignment horizontal="center" vertical="center" wrapText="1"/>
      <protection locked="0"/>
    </xf>
    <xf numFmtId="0" fontId="2" fillId="5" borderId="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5" fillId="7" borderId="13" xfId="0" applyFont="1" applyFill="1" applyBorder="1" applyAlignment="1">
      <alignment horizontal="center" vertical="center"/>
    </xf>
    <xf numFmtId="0" fontId="5" fillId="7" borderId="14" xfId="0" applyFont="1" applyFill="1" applyBorder="1" applyAlignment="1">
      <alignment horizontal="center" vertical="center"/>
    </xf>
    <xf numFmtId="0" fontId="20" fillId="2" borderId="0" xfId="0" applyFont="1" applyFill="1" applyAlignment="1">
      <alignment horizontal="center" vertical="center"/>
    </xf>
  </cellXfs>
  <cellStyles count="2">
    <cellStyle name="Lien hypertexte" xfId="1" builtinId="8"/>
    <cellStyle name="Normal" xfId="0" builtinId="0"/>
  </cellStyles>
  <dxfs count="9">
    <dxf>
      <font>
        <color theme="9" tint="-0.499984740745262"/>
      </font>
      <fill>
        <patternFill>
          <bgColor rgb="FF92D050"/>
        </patternFill>
      </fill>
    </dxf>
    <dxf>
      <font>
        <color theme="0"/>
      </font>
      <fill>
        <patternFill>
          <bgColor rgb="FFFF0000"/>
        </patternFill>
      </fill>
    </dxf>
    <dxf>
      <font>
        <color rgb="FF9C5700"/>
      </font>
      <fill>
        <patternFill>
          <bgColor rgb="FFFFEB9C"/>
        </patternFill>
      </fill>
    </dxf>
    <dxf>
      <font>
        <color rgb="FF006100"/>
      </font>
      <fill>
        <patternFill>
          <bgColor rgb="FFC6EFCE"/>
        </patternFill>
      </fill>
    </dxf>
    <dxf>
      <font>
        <color theme="9" tint="-0.499984740745262"/>
      </font>
      <fill>
        <patternFill>
          <fgColor theme="0"/>
          <bgColor rgb="FF92D05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3F25"/>
      <color rgb="FF44D0EC"/>
      <color rgb="FF0C479D"/>
      <color rgb="FFF50963"/>
      <color rgb="FF0063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2000" b="0" i="0" u="none" strike="noStrike" kern="1200" baseline="0">
                <a:solidFill>
                  <a:srgbClr val="FF00FF"/>
                </a:solidFill>
                <a:latin typeface="Arial"/>
                <a:ea typeface="Arial"/>
                <a:cs typeface="Arial"/>
              </a:defRPr>
            </a:pPr>
            <a:r>
              <a:rPr lang="fr-FR" sz="2000" baseline="0">
                <a:solidFill>
                  <a:schemeClr val="bg1"/>
                </a:solidFill>
              </a:rPr>
              <a:t>Résultats - Critères impératifs du référentiel HAS V2027</a:t>
            </a:r>
            <a:endParaRPr lang="fr-FR" sz="2000">
              <a:solidFill>
                <a:schemeClr val="bg1"/>
              </a:solidFill>
            </a:endParaRPr>
          </a:p>
        </c:rich>
      </c:tx>
      <c:layout>
        <c:manualLayout>
          <c:xMode val="edge"/>
          <c:yMode val="edge"/>
          <c:x val="0.24196495167226165"/>
          <c:y val="4.4897090060447377E-2"/>
        </c:manualLayout>
      </c:layout>
      <c:overlay val="0"/>
      <c:spPr>
        <a:solidFill>
          <a:srgbClr val="002060"/>
        </a:solidFill>
        <a:ln w="25400">
          <a:noFill/>
        </a:ln>
        <a:effectLst/>
      </c:spPr>
      <c:txPr>
        <a:bodyPr rot="0" spcFirstLastPara="1" vertOverflow="ellipsis" vert="horz" wrap="square" anchor="ctr" anchorCtr="1"/>
        <a:lstStyle/>
        <a:p>
          <a:pPr>
            <a:defRPr sz="2000" b="0" i="0" u="none" strike="noStrike" kern="1200" baseline="0">
              <a:solidFill>
                <a:srgbClr val="FF00FF"/>
              </a:solidFill>
              <a:latin typeface="Arial"/>
              <a:ea typeface="Arial"/>
              <a:cs typeface="Arial"/>
            </a:defRPr>
          </a:pPr>
          <a:endParaRPr lang="fr-FR"/>
        </a:p>
      </c:txPr>
    </c:title>
    <c:autoTitleDeleted val="0"/>
    <c:plotArea>
      <c:layout>
        <c:manualLayout>
          <c:layoutTarget val="inner"/>
          <c:xMode val="edge"/>
          <c:yMode val="edge"/>
          <c:x val="0.32038868703298512"/>
          <c:y val="0.2289348171701113"/>
          <c:w val="0.3959011721922745"/>
          <c:h val="0.58346581875993642"/>
        </c:manualLayout>
      </c:layout>
      <c:radarChart>
        <c:radarStyle val="marker"/>
        <c:varyColors val="0"/>
        <c:ser>
          <c:idx val="0"/>
          <c:order val="0"/>
          <c:spPr>
            <a:ln w="44450" cap="rnd" cmpd="sng" algn="ctr">
              <a:solidFill>
                <a:srgbClr val="FF3F25"/>
              </a:solidFill>
              <a:prstDash val="solid"/>
              <a:round/>
            </a:ln>
            <a:effectLst/>
          </c:spPr>
          <c:marker>
            <c:symbol val="none"/>
          </c:marker>
          <c:cat>
            <c:strRef>
              <c:f>Résultats!$B$5:$B$26</c:f>
              <c:strCache>
                <c:ptCount val="22"/>
                <c:pt idx="0">
                  <c:v>Intimité / Dignité</c:v>
                </c:pt>
                <c:pt idx="1">
                  <c:v>PEC du patient mineur</c:v>
                </c:pt>
                <c:pt idx="2">
                  <c:v>PEC de la douleur</c:v>
                </c:pt>
                <c:pt idx="3">
                  <c:v>Lutte contre la maltraitance</c:v>
                </c:pt>
                <c:pt idx="4">
                  <c:v>Information du patient sur les EI liés aux soins</c:v>
                </c:pt>
                <c:pt idx="5">
                  <c:v>Consentement libre et éclairé</c:v>
                </c:pt>
                <c:pt idx="6">
                  <c:v>Satisfaction / Expérience Patient</c:v>
                </c:pt>
                <c:pt idx="7">
                  <c:v>Examen somatique en Psychiatrie</c:v>
                </c:pt>
                <c:pt idx="8">
                  <c:v>BP Prescription médicaments</c:v>
                </c:pt>
                <c:pt idx="9">
                  <c:v>BP Administration médicaments</c:v>
                </c:pt>
                <c:pt idx="10">
                  <c:v>Prévention erreurs médicamenteuses</c:v>
                </c:pt>
                <c:pt idx="11">
                  <c:v>Précautions standard d'Hygiène</c:v>
                </c:pt>
                <c:pt idx="12">
                  <c:v>PEC des urgences vitales</c:v>
                </c:pt>
                <c:pt idx="13">
                  <c:v>Risque infectieux en secteurs interventionnels</c:v>
                </c:pt>
                <c:pt idx="14">
                  <c:v>Analyse de la check-list au bloc opératoire</c:v>
                </c:pt>
                <c:pt idx="15">
                  <c:v>Prévention des risques obstétricaux majeurs</c:v>
                </c:pt>
                <c:pt idx="16">
                  <c:v>PEC du nouveau-né</c:v>
                </c:pt>
                <c:pt idx="17">
                  <c:v>BP Isolement en Psychiatrie</c:v>
                </c:pt>
                <c:pt idx="18">
                  <c:v>Pertinence des prescriptions ATB</c:v>
                </c:pt>
                <c:pt idx="19">
                  <c:v>Maîtrise situations sanitaires exceptionnelles</c:v>
                </c:pt>
                <c:pt idx="20">
                  <c:v>Prévention et gestion des VSS</c:v>
                </c:pt>
                <c:pt idx="21">
                  <c:v>Prévention passage personnes âgées aux urgences</c:v>
                </c:pt>
              </c:strCache>
            </c:strRef>
          </c:cat>
          <c:val>
            <c:numRef>
              <c:f>Résultats!$C$5:$C$26</c:f>
              <c:numCache>
                <c:formatCode>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C979-4D86-B2B3-84522CC2925D}"/>
            </c:ext>
          </c:extLst>
        </c:ser>
        <c:dLbls>
          <c:showLegendKey val="0"/>
          <c:showVal val="0"/>
          <c:showCatName val="0"/>
          <c:showSerName val="0"/>
          <c:showPercent val="0"/>
          <c:showBubbleSize val="0"/>
        </c:dLbls>
        <c:axId val="202182656"/>
        <c:axId val="202184192"/>
      </c:radarChart>
      <c:catAx>
        <c:axId val="202182656"/>
        <c:scaling>
          <c:orientation val="minMax"/>
        </c:scaling>
        <c:delete val="0"/>
        <c:axPos val="b"/>
        <c:majorGridlines>
          <c:spPr>
            <a:ln w="3175" cap="flat" cmpd="sng" algn="ctr">
              <a:solidFill>
                <a:srgbClr val="333399"/>
              </a:solidFill>
              <a:prstDash val="solid"/>
              <a:round/>
            </a:ln>
            <a:effectLst/>
          </c:spPr>
        </c:majorGridlines>
        <c:numFmt formatCode="General"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1000" b="1" i="0" u="none" strike="noStrike" kern="1200" baseline="0">
                <a:solidFill>
                  <a:srgbClr val="333399"/>
                </a:solidFill>
                <a:latin typeface="Arial"/>
                <a:ea typeface="Arial"/>
                <a:cs typeface="Arial"/>
              </a:defRPr>
            </a:pPr>
            <a:endParaRPr lang="fr-FR"/>
          </a:p>
        </c:txPr>
        <c:crossAx val="202184192"/>
        <c:crosses val="autoZero"/>
        <c:auto val="0"/>
        <c:lblAlgn val="ctr"/>
        <c:lblOffset val="100"/>
        <c:noMultiLvlLbl val="0"/>
      </c:catAx>
      <c:valAx>
        <c:axId val="202184192"/>
        <c:scaling>
          <c:orientation val="minMax"/>
          <c:max val="1"/>
          <c:min val="0"/>
        </c:scaling>
        <c:delete val="0"/>
        <c:axPos val="l"/>
        <c:majorGridlines>
          <c:spPr>
            <a:ln w="3175" cap="flat" cmpd="sng" algn="ctr">
              <a:solidFill>
                <a:srgbClr val="969696"/>
              </a:solidFill>
              <a:prstDash val="sysDash"/>
              <a:round/>
            </a:ln>
            <a:effectLst/>
          </c:spPr>
        </c:majorGridlines>
        <c:numFmt formatCode="0%" sourceLinked="0"/>
        <c:majorTickMark val="cross"/>
        <c:minorTickMark val="none"/>
        <c:tickLblPos val="nextTo"/>
        <c:spPr>
          <a:noFill/>
          <a:ln w="3175" cap="flat" cmpd="sng" algn="ctr">
            <a:solidFill>
              <a:srgbClr val="333399"/>
            </a:solidFill>
            <a:prstDash val="solid"/>
            <a:round/>
          </a:ln>
          <a:effectLst/>
        </c:spPr>
        <c:txPr>
          <a:bodyPr rot="0" spcFirstLastPara="1" vertOverflow="ellipsis" wrap="square" anchor="ctr" anchorCtr="1"/>
          <a:lstStyle/>
          <a:p>
            <a:pPr>
              <a:defRPr sz="700" b="1" i="0" u="none" strike="noStrike" kern="1200" baseline="0">
                <a:solidFill>
                  <a:srgbClr val="333399"/>
                </a:solidFill>
                <a:latin typeface="Arial"/>
                <a:ea typeface="Arial"/>
                <a:cs typeface="Arial"/>
              </a:defRPr>
            </a:pPr>
            <a:endParaRPr lang="fr-FR"/>
          </a:p>
        </c:txPr>
        <c:crossAx val="202182656"/>
        <c:crosses val="autoZero"/>
        <c:crossBetween val="between"/>
        <c:majorUnit val="0.1"/>
        <c:minorUnit val="0.05"/>
      </c:valAx>
      <c:spPr>
        <a:solidFill>
          <a:srgbClr val="FFFFFF"/>
        </a:solidFill>
        <a:ln w="25400">
          <a:noFill/>
        </a:ln>
        <a:effectLst/>
      </c:spPr>
    </c:plotArea>
    <c:plotVisOnly val="1"/>
    <c:dispBlanksAs val="gap"/>
    <c:showDLblsOverMax val="0"/>
  </c:chart>
  <c:spPr>
    <a:solidFill>
      <a:srgbClr val="FFFFFF"/>
    </a:solidFill>
    <a:ln w="3175" cap="flat" cmpd="sng" algn="ctr">
      <a:solidFill>
        <a:srgbClr val="000000"/>
      </a:solidFill>
      <a:prstDash val="solid"/>
      <a:round/>
    </a:ln>
    <a:effectLst/>
  </c:spPr>
  <c:txPr>
    <a:bodyPr/>
    <a:lstStyle/>
    <a:p>
      <a:pPr>
        <a:defRPr sz="1700" b="0" i="0" u="none" strike="noStrike" baseline="0">
          <a:solidFill>
            <a:srgbClr val="000000"/>
          </a:solidFill>
          <a:latin typeface="Arial"/>
          <a:ea typeface="Arial"/>
          <a:cs typeface="Arial"/>
        </a:defRPr>
      </a:pPr>
      <a:endParaRPr lang="fr-FR"/>
    </a:p>
  </c:txPr>
  <c:printSettings>
    <c:headerFooter alignWithMargins="0">
      <c:oddHeader>&amp;C&amp;"Arial,Gras"&amp;12Enquête PEP APHP 2010</c:oddHeader>
    </c:headerFooter>
    <c:pageMargins b="0.98425196850393704" l="0.78740157480314965" r="0.78740157480314965" t="0.98425196850393704" header="0.51181102362204722" footer="0.51181102362204722"/>
    <c:pageSetup paperSize="9" orientation="landscape" horizontalDpi="1200" verticalDpi="1200"/>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hyperlink" Target="#'Grille de cotation'!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654050</xdr:colOff>
      <xdr:row>2</xdr:row>
      <xdr:rowOff>11893</xdr:rowOff>
    </xdr:from>
    <xdr:to>
      <xdr:col>5</xdr:col>
      <xdr:colOff>1860549</xdr:colOff>
      <xdr:row>5</xdr:row>
      <xdr:rowOff>380192</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965950" y="1053293"/>
          <a:ext cx="1206499" cy="1206499"/>
        </a:xfrm>
        <a:prstGeom prst="rect">
          <a:avLst/>
        </a:prstGeom>
      </xdr:spPr>
    </xdr:pic>
    <xdr:clientData/>
  </xdr:twoCellAnchor>
  <xdr:oneCellAnchor>
    <xdr:from>
      <xdr:col>6</xdr:col>
      <xdr:colOff>0</xdr:colOff>
      <xdr:row>7</xdr:row>
      <xdr:rowOff>1619250</xdr:rowOff>
    </xdr:from>
    <xdr:ext cx="184730" cy="937629"/>
    <xdr:sp macro="" textlink="">
      <xdr:nvSpPr>
        <xdr:cNvPr id="3" name="Rectangle 2">
          <a:extLst>
            <a:ext uri="{FF2B5EF4-FFF2-40B4-BE49-F238E27FC236}">
              <a16:creationId xmlns:a16="http://schemas.microsoft.com/office/drawing/2014/main" id="{00000000-0008-0000-0000-000003000000}"/>
            </a:ext>
          </a:extLst>
        </xdr:cNvPr>
        <xdr:cNvSpPr/>
      </xdr:nvSpPr>
      <xdr:spPr>
        <a:xfrm>
          <a:off x="10740156" y="5784273"/>
          <a:ext cx="184730" cy="937629"/>
        </a:xfrm>
        <a:prstGeom prst="rect">
          <a:avLst/>
        </a:prstGeom>
        <a:noFill/>
      </xdr:spPr>
      <xdr:txBody>
        <a:bodyPr wrap="none" lIns="91440" tIns="45720" rIns="91440" bIns="45720">
          <a:spAutoFit/>
        </a:bodyPr>
        <a:lstStyle/>
        <a:p>
          <a:pPr algn="ctr"/>
          <a:endParaRPr lang="fr-FR" sz="54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oneCellAnchor>
  <xdr:twoCellAnchor>
    <xdr:from>
      <xdr:col>5</xdr:col>
      <xdr:colOff>34636</xdr:colOff>
      <xdr:row>7</xdr:row>
      <xdr:rowOff>577272</xdr:rowOff>
    </xdr:from>
    <xdr:to>
      <xdr:col>5</xdr:col>
      <xdr:colOff>2453409</xdr:colOff>
      <xdr:row>7</xdr:row>
      <xdr:rowOff>1275772</xdr:rowOff>
    </xdr:to>
    <xdr:sp macro="" textlink="">
      <xdr:nvSpPr>
        <xdr:cNvPr id="4" name="Rectangle à coins arrondi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6361545" y="2655454"/>
          <a:ext cx="2418773" cy="698500"/>
        </a:xfrm>
        <a:prstGeom prst="round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lang="fr-FR" sz="2400"/>
            <a:t>COMMENCER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271781</xdr:colOff>
      <xdr:row>0</xdr:row>
      <xdr:rowOff>121284</xdr:rowOff>
    </xdr:from>
    <xdr:to>
      <xdr:col>18</xdr:col>
      <xdr:colOff>400050</xdr:colOff>
      <xdr:row>36</xdr:row>
      <xdr:rowOff>8889</xdr:rowOff>
    </xdr:to>
    <xdr:graphicFrame macro="">
      <xdr:nvGraphicFramePr>
        <xdr:cNvPr id="3" name="Chart 1">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besse@ch-bassindethau.f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9"/>
  <sheetViews>
    <sheetView showGridLines="0" tabSelected="1" zoomScale="90" zoomScaleNormal="90" workbookViewId="0">
      <selection sqref="A1:F1"/>
    </sheetView>
  </sheetViews>
  <sheetFormatPr baseColWidth="10" defaultRowHeight="14.5" x14ac:dyDescent="0.35"/>
  <cols>
    <col min="1" max="1" width="4.54296875" customWidth="1"/>
    <col min="2" max="3" width="23.54296875" customWidth="1"/>
    <col min="4" max="4" width="20.1796875" customWidth="1"/>
    <col min="5" max="5" width="18.54296875" customWidth="1"/>
    <col min="6" max="6" width="37.453125" customWidth="1"/>
  </cols>
  <sheetData>
    <row r="1" spans="1:6" ht="60.75" customHeight="1" x14ac:dyDescent="0.35">
      <c r="A1" s="117" t="s">
        <v>68</v>
      </c>
      <c r="B1" s="117"/>
      <c r="C1" s="117"/>
      <c r="D1" s="117"/>
      <c r="E1" s="117"/>
      <c r="F1" s="117"/>
    </row>
    <row r="2" spans="1:6" ht="21.65" customHeight="1" x14ac:dyDescent="0.35">
      <c r="A2" s="44"/>
      <c r="B2" s="127" t="s">
        <v>69</v>
      </c>
      <c r="C2" s="127"/>
      <c r="D2" s="127"/>
      <c r="E2" s="127"/>
      <c r="F2" s="127"/>
    </row>
    <row r="3" spans="1:6" ht="6" customHeight="1" x14ac:dyDescent="0.35"/>
    <row r="4" spans="1:6" ht="30" customHeight="1" x14ac:dyDescent="0.35">
      <c r="A4" s="1"/>
      <c r="B4" s="122" t="s">
        <v>60</v>
      </c>
      <c r="C4" s="122"/>
      <c r="D4" s="123" t="s">
        <v>12</v>
      </c>
      <c r="E4" s="124"/>
      <c r="F4" s="4"/>
    </row>
    <row r="5" spans="1:6" ht="30" customHeight="1" x14ac:dyDescent="0.35">
      <c r="A5" s="1"/>
      <c r="B5" s="122" t="s">
        <v>11</v>
      </c>
      <c r="C5" s="122"/>
      <c r="D5" s="125" t="s">
        <v>199</v>
      </c>
      <c r="E5" s="125"/>
      <c r="F5" s="4"/>
    </row>
    <row r="6" spans="1:6" ht="30" customHeight="1" x14ac:dyDescent="0.35">
      <c r="A6" s="1"/>
      <c r="B6" s="37" t="s">
        <v>0</v>
      </c>
      <c r="C6" s="37"/>
      <c r="D6" s="125" t="s">
        <v>200</v>
      </c>
      <c r="E6" s="125"/>
      <c r="F6" s="4"/>
    </row>
    <row r="7" spans="1:6" ht="16.5" customHeight="1" x14ac:dyDescent="0.35">
      <c r="A7" s="126" t="s">
        <v>1</v>
      </c>
      <c r="B7" s="126"/>
      <c r="C7" s="126"/>
      <c r="D7" s="126"/>
      <c r="E7" s="126"/>
      <c r="F7" s="126"/>
    </row>
    <row r="8" spans="1:6" ht="211.5" customHeight="1" x14ac:dyDescent="0.35">
      <c r="A8" s="120" t="s">
        <v>155</v>
      </c>
      <c r="B8" s="121"/>
      <c r="C8" s="121"/>
      <c r="D8" s="121"/>
      <c r="E8" s="121"/>
      <c r="F8" s="121"/>
    </row>
    <row r="9" spans="1:6" ht="21" x14ac:dyDescent="0.5">
      <c r="B9" s="118" t="s">
        <v>66</v>
      </c>
      <c r="C9" s="119"/>
      <c r="D9" s="119"/>
    </row>
  </sheetData>
  <sheetProtection algorithmName="SHA-512" hashValue="svGtlCuVCKGUQ6COT7R2JFFRcXliJNbjLnOcyYQsLClFYbAvDfVMJ/fOpRcTsTf2TxmoVnEiD04lX1ULISUNKg==" saltValue="WDY9CRcTmYWkog+xb/Lflg==" spinCount="100000" sheet="1" objects="1" scenarios="1"/>
  <mergeCells count="10">
    <mergeCell ref="A1:F1"/>
    <mergeCell ref="B9:D9"/>
    <mergeCell ref="A8:F8"/>
    <mergeCell ref="B4:C4"/>
    <mergeCell ref="B5:C5"/>
    <mergeCell ref="D4:E4"/>
    <mergeCell ref="D5:E5"/>
    <mergeCell ref="D6:E6"/>
    <mergeCell ref="A7:F7"/>
    <mergeCell ref="B2:F2"/>
  </mergeCells>
  <hyperlinks>
    <hyperlink ref="B9" r:id="rId1" xr:uid="{01A465A0-BC6C-44ED-BEDB-44ECA668F477}"/>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M121"/>
  <sheetViews>
    <sheetView showGridLines="0" zoomScale="80" zoomScaleNormal="80" workbookViewId="0">
      <pane ySplit="4" topLeftCell="A5" activePane="bottomLeft" state="frozen"/>
      <selection pane="bottomLeft"/>
    </sheetView>
  </sheetViews>
  <sheetFormatPr baseColWidth="10" defaultRowHeight="14.5" x14ac:dyDescent="0.35"/>
  <cols>
    <col min="1" max="1" width="3.7265625" style="1" customWidth="1"/>
    <col min="2" max="2" width="8.54296875" style="1" customWidth="1"/>
    <col min="3" max="3" width="39.54296875" customWidth="1"/>
    <col min="4" max="4" width="13.453125" customWidth="1"/>
    <col min="5" max="5" width="53.54296875" style="12" customWidth="1"/>
    <col min="6" max="6" width="10" style="15" customWidth="1"/>
    <col min="7" max="7" width="6" style="1" bestFit="1" customWidth="1"/>
    <col min="8" max="8" width="8.36328125" style="1" bestFit="1" customWidth="1"/>
    <col min="9" max="9" width="13.36328125" hidden="1" customWidth="1"/>
    <col min="10" max="10" width="8.54296875" hidden="1" customWidth="1"/>
    <col min="11" max="11" width="7.6328125" hidden="1" customWidth="1"/>
    <col min="12" max="12" width="45.81640625" customWidth="1"/>
    <col min="13" max="13" width="27.453125" style="2" customWidth="1"/>
  </cols>
  <sheetData>
    <row r="1" spans="1:13" x14ac:dyDescent="0.35">
      <c r="A1" s="45"/>
      <c r="B1" s="90" t="s">
        <v>69</v>
      </c>
      <c r="C1" s="38"/>
      <c r="D1" s="38"/>
      <c r="E1" s="38"/>
      <c r="F1" s="39"/>
      <c r="G1" s="39"/>
      <c r="H1" s="39"/>
      <c r="I1" s="40"/>
      <c r="J1" s="40"/>
      <c r="K1" s="40"/>
      <c r="L1" s="41"/>
    </row>
    <row r="2" spans="1:13" ht="46" customHeight="1" x14ac:dyDescent="0.35">
      <c r="A2" s="170" t="s">
        <v>68</v>
      </c>
      <c r="B2" s="170"/>
      <c r="C2" s="170"/>
      <c r="D2" s="170"/>
      <c r="E2" s="170"/>
      <c r="F2" s="170"/>
      <c r="G2" s="170"/>
      <c r="H2" s="170"/>
      <c r="I2" s="31"/>
      <c r="J2" s="31"/>
      <c r="K2" s="31"/>
      <c r="L2" s="46" t="s">
        <v>63</v>
      </c>
    </row>
    <row r="3" spans="1:13" ht="7.5" customHeight="1" x14ac:dyDescent="0.35">
      <c r="A3" s="169"/>
      <c r="B3" s="169"/>
      <c r="C3" s="169"/>
      <c r="D3" s="169"/>
      <c r="E3" s="169"/>
      <c r="F3" s="169"/>
      <c r="G3" s="169"/>
      <c r="H3" s="169"/>
      <c r="I3" s="169"/>
      <c r="J3" s="169"/>
      <c r="K3" s="169"/>
      <c r="L3" s="169"/>
    </row>
    <row r="4" spans="1:13" ht="30.5" customHeight="1" thickBot="1" x14ac:dyDescent="0.4">
      <c r="A4" s="42" t="s">
        <v>27</v>
      </c>
      <c r="B4" s="42" t="s">
        <v>15</v>
      </c>
      <c r="C4" s="42" t="s">
        <v>13</v>
      </c>
      <c r="D4" s="42" t="s">
        <v>59</v>
      </c>
      <c r="E4" s="43" t="s">
        <v>58</v>
      </c>
      <c r="F4" s="43" t="s">
        <v>55</v>
      </c>
      <c r="G4" s="42" t="s">
        <v>56</v>
      </c>
      <c r="H4" s="42" t="s">
        <v>57</v>
      </c>
      <c r="I4" s="42" t="s">
        <v>22</v>
      </c>
      <c r="J4" s="42" t="s">
        <v>14</v>
      </c>
      <c r="K4" s="42" t="s">
        <v>25</v>
      </c>
      <c r="L4" s="42" t="s">
        <v>54</v>
      </c>
    </row>
    <row r="5" spans="1:13" ht="29" x14ac:dyDescent="0.35">
      <c r="A5" s="153">
        <v>1</v>
      </c>
      <c r="B5" s="150">
        <v>1</v>
      </c>
      <c r="C5" s="174" t="s">
        <v>175</v>
      </c>
      <c r="D5" s="160">
        <f>IFERROR(K5/I5,"")</f>
        <v>0</v>
      </c>
      <c r="E5" s="17" t="s">
        <v>70</v>
      </c>
      <c r="F5" s="18" t="s">
        <v>28</v>
      </c>
      <c r="G5" s="18" t="s">
        <v>20</v>
      </c>
      <c r="H5" s="19"/>
      <c r="I5" s="171">
        <f>(ROWS(H5:H9)-COUNTIF(H5:H9, "NA")-COUNTIF(H5:H9, "RI"))</f>
        <v>5</v>
      </c>
      <c r="J5" s="111" t="b">
        <f>IF(H5="OUI", 1, IF(H5="NON", 0, IF(H5="NA", 0, IF(H5="RI", 0))))</f>
        <v>0</v>
      </c>
      <c r="K5" s="159">
        <f>SUM(J5:J9)</f>
        <v>0</v>
      </c>
      <c r="L5" s="25"/>
      <c r="M5" s="3"/>
    </row>
    <row r="6" spans="1:13" ht="43.5" x14ac:dyDescent="0.35">
      <c r="A6" s="154"/>
      <c r="B6" s="151"/>
      <c r="C6" s="175"/>
      <c r="D6" s="161"/>
      <c r="E6" s="9" t="s">
        <v>18</v>
      </c>
      <c r="F6" s="13" t="s">
        <v>28</v>
      </c>
      <c r="G6" s="13" t="s">
        <v>20</v>
      </c>
      <c r="H6" s="16"/>
      <c r="I6" s="172"/>
      <c r="J6" s="112" t="b">
        <f t="shared" ref="J6:J74" si="0">IF(H6="OUI", 1, IF(H6="NON", 0, IF(H6="NA", 0, IF(H6="RI", 0))))</f>
        <v>0</v>
      </c>
      <c r="K6" s="163"/>
      <c r="L6" s="26"/>
    </row>
    <row r="7" spans="1:13" ht="30" customHeight="1" x14ac:dyDescent="0.35">
      <c r="A7" s="154"/>
      <c r="B7" s="151"/>
      <c r="C7" s="175"/>
      <c r="D7" s="161"/>
      <c r="E7" s="11" t="s">
        <v>71</v>
      </c>
      <c r="F7" s="56" t="s">
        <v>21</v>
      </c>
      <c r="G7" s="56" t="s">
        <v>21</v>
      </c>
      <c r="H7" s="16"/>
      <c r="I7" s="172"/>
      <c r="J7" s="112" t="b">
        <f t="shared" si="0"/>
        <v>0</v>
      </c>
      <c r="K7" s="163"/>
      <c r="L7" s="27"/>
    </row>
    <row r="8" spans="1:13" ht="29" x14ac:dyDescent="0.35">
      <c r="A8" s="154"/>
      <c r="B8" s="151"/>
      <c r="C8" s="175"/>
      <c r="D8" s="161"/>
      <c r="E8" s="11" t="s">
        <v>72</v>
      </c>
      <c r="F8" s="56" t="s">
        <v>21</v>
      </c>
      <c r="G8" s="56" t="s">
        <v>21</v>
      </c>
      <c r="H8" s="16"/>
      <c r="I8" s="172"/>
      <c r="J8" s="112" t="b">
        <f t="shared" si="0"/>
        <v>0</v>
      </c>
      <c r="K8" s="163"/>
      <c r="L8" s="26"/>
    </row>
    <row r="9" spans="1:13" ht="44" thickBot="1" x14ac:dyDescent="0.4">
      <c r="A9" s="155"/>
      <c r="B9" s="152"/>
      <c r="C9" s="176"/>
      <c r="D9" s="162"/>
      <c r="E9" s="34" t="s">
        <v>19</v>
      </c>
      <c r="F9" s="57" t="s">
        <v>21</v>
      </c>
      <c r="G9" s="57" t="s">
        <v>21</v>
      </c>
      <c r="H9" s="36"/>
      <c r="I9" s="173"/>
      <c r="J9" s="113" t="b">
        <f t="shared" si="0"/>
        <v>0</v>
      </c>
      <c r="K9" s="164"/>
      <c r="L9" s="35"/>
    </row>
    <row r="10" spans="1:13" ht="72.5" x14ac:dyDescent="0.35">
      <c r="A10" s="134">
        <v>2</v>
      </c>
      <c r="B10" s="131">
        <v>1</v>
      </c>
      <c r="C10" s="128" t="s">
        <v>176</v>
      </c>
      <c r="D10" s="141">
        <f>IFERROR(K10/I10,"")</f>
        <v>0</v>
      </c>
      <c r="E10" s="48" t="s">
        <v>73</v>
      </c>
      <c r="F10" s="61" t="s">
        <v>28</v>
      </c>
      <c r="G10" s="61" t="s">
        <v>20</v>
      </c>
      <c r="H10" s="64"/>
      <c r="I10" s="137">
        <f>(ROWS(H10:H15)-COUNTIF(H10:H15, "NA")-COUNTIF(H10:H15, "RI"))</f>
        <v>6</v>
      </c>
      <c r="J10" s="110" t="b">
        <f t="shared" si="0"/>
        <v>0</v>
      </c>
      <c r="K10" s="140">
        <f>SUM(J10:J15)</f>
        <v>0</v>
      </c>
      <c r="L10" s="49"/>
    </row>
    <row r="11" spans="1:13" ht="43.5" x14ac:dyDescent="0.35">
      <c r="A11" s="135"/>
      <c r="B11" s="132"/>
      <c r="C11" s="129"/>
      <c r="D11" s="142"/>
      <c r="E11" s="47" t="s">
        <v>74</v>
      </c>
      <c r="F11" s="62" t="s">
        <v>28</v>
      </c>
      <c r="G11" s="62" t="s">
        <v>20</v>
      </c>
      <c r="H11" s="65"/>
      <c r="I11" s="138"/>
      <c r="J11" s="114" t="b">
        <f t="shared" si="0"/>
        <v>0</v>
      </c>
      <c r="K11" s="167"/>
      <c r="L11" s="50"/>
    </row>
    <row r="12" spans="1:13" ht="43.5" x14ac:dyDescent="0.35">
      <c r="A12" s="135"/>
      <c r="B12" s="132"/>
      <c r="C12" s="129"/>
      <c r="D12" s="142"/>
      <c r="E12" s="47" t="s">
        <v>75</v>
      </c>
      <c r="F12" s="62" t="s">
        <v>28</v>
      </c>
      <c r="G12" s="62" t="s">
        <v>26</v>
      </c>
      <c r="H12" s="65"/>
      <c r="I12" s="138"/>
      <c r="J12" s="114" t="b">
        <f t="shared" si="0"/>
        <v>0</v>
      </c>
      <c r="K12" s="167"/>
      <c r="L12" s="50"/>
    </row>
    <row r="13" spans="1:13" ht="72.5" x14ac:dyDescent="0.35">
      <c r="A13" s="135"/>
      <c r="B13" s="132"/>
      <c r="C13" s="129"/>
      <c r="D13" s="142"/>
      <c r="E13" s="47" t="s">
        <v>76</v>
      </c>
      <c r="F13" s="62" t="s">
        <v>29</v>
      </c>
      <c r="G13" s="62" t="s">
        <v>26</v>
      </c>
      <c r="H13" s="65"/>
      <c r="I13" s="138"/>
      <c r="J13" s="114" t="b">
        <f t="shared" si="0"/>
        <v>0</v>
      </c>
      <c r="K13" s="167"/>
      <c r="L13" s="50"/>
    </row>
    <row r="14" spans="1:13" ht="29" x14ac:dyDescent="0.35">
      <c r="A14" s="135"/>
      <c r="B14" s="132"/>
      <c r="C14" s="129"/>
      <c r="D14" s="142"/>
      <c r="E14" s="47" t="s">
        <v>77</v>
      </c>
      <c r="F14" s="62" t="s">
        <v>29</v>
      </c>
      <c r="G14" s="62" t="s">
        <v>26</v>
      </c>
      <c r="H14" s="65"/>
      <c r="I14" s="138"/>
      <c r="J14" s="114" t="b">
        <f t="shared" si="0"/>
        <v>0</v>
      </c>
      <c r="K14" s="167"/>
      <c r="L14" s="50"/>
    </row>
    <row r="15" spans="1:13" ht="58.5" thickBot="1" x14ac:dyDescent="0.4">
      <c r="A15" s="144"/>
      <c r="B15" s="166"/>
      <c r="C15" s="165"/>
      <c r="D15" s="145"/>
      <c r="E15" s="53" t="s">
        <v>78</v>
      </c>
      <c r="F15" s="63" t="s">
        <v>21</v>
      </c>
      <c r="G15" s="63" t="s">
        <v>21</v>
      </c>
      <c r="H15" s="66"/>
      <c r="I15" s="146"/>
      <c r="J15" s="115" t="b">
        <f t="shared" si="0"/>
        <v>0</v>
      </c>
      <c r="K15" s="168"/>
      <c r="L15" s="54"/>
    </row>
    <row r="16" spans="1:13" ht="58" x14ac:dyDescent="0.35">
      <c r="A16" s="153">
        <v>3</v>
      </c>
      <c r="B16" s="150">
        <v>1</v>
      </c>
      <c r="C16" s="147" t="s">
        <v>177</v>
      </c>
      <c r="D16" s="160">
        <f>IFERROR(K16/I16,"")</f>
        <v>0</v>
      </c>
      <c r="E16" s="10" t="s">
        <v>79</v>
      </c>
      <c r="F16" s="55" t="s">
        <v>28</v>
      </c>
      <c r="G16" s="55" t="s">
        <v>20</v>
      </c>
      <c r="H16" s="58"/>
      <c r="I16" s="156">
        <f>(ROWS(H16:H20)-COUNTIF(H16:H20, "NA")-COUNTIF(H16:H20, "RI"))</f>
        <v>5</v>
      </c>
      <c r="J16" s="111" t="b">
        <f t="shared" si="0"/>
        <v>0</v>
      </c>
      <c r="K16" s="159">
        <f>SUM(J16:J20)</f>
        <v>0</v>
      </c>
      <c r="L16" s="25"/>
    </row>
    <row r="17" spans="1:12" ht="29" x14ac:dyDescent="0.35">
      <c r="A17" s="154"/>
      <c r="B17" s="151"/>
      <c r="C17" s="148"/>
      <c r="D17" s="161"/>
      <c r="E17" s="11" t="s">
        <v>80</v>
      </c>
      <c r="F17" s="56" t="s">
        <v>28</v>
      </c>
      <c r="G17" s="56" t="s">
        <v>26</v>
      </c>
      <c r="H17" s="59"/>
      <c r="I17" s="157"/>
      <c r="J17" s="112" t="b">
        <f t="shared" si="0"/>
        <v>0</v>
      </c>
      <c r="K17" s="163"/>
      <c r="L17" s="26"/>
    </row>
    <row r="18" spans="1:12" ht="43.5" x14ac:dyDescent="0.35">
      <c r="A18" s="154"/>
      <c r="B18" s="151"/>
      <c r="C18" s="148"/>
      <c r="D18" s="161"/>
      <c r="E18" s="11" t="s">
        <v>81</v>
      </c>
      <c r="F18" s="56" t="s">
        <v>28</v>
      </c>
      <c r="G18" s="14" t="s">
        <v>26</v>
      </c>
      <c r="H18" s="59"/>
      <c r="I18" s="157"/>
      <c r="J18" s="112" t="b">
        <f t="shared" si="0"/>
        <v>0</v>
      </c>
      <c r="K18" s="163"/>
      <c r="L18" s="26"/>
    </row>
    <row r="19" spans="1:12" ht="29" x14ac:dyDescent="0.35">
      <c r="A19" s="154"/>
      <c r="B19" s="151"/>
      <c r="C19" s="148"/>
      <c r="D19" s="161"/>
      <c r="E19" s="11" t="s">
        <v>82</v>
      </c>
      <c r="F19" s="56" t="s">
        <v>28</v>
      </c>
      <c r="G19" s="14" t="s">
        <v>26</v>
      </c>
      <c r="H19" s="59"/>
      <c r="I19" s="157"/>
      <c r="J19" s="112" t="b">
        <f t="shared" si="0"/>
        <v>0</v>
      </c>
      <c r="K19" s="163"/>
      <c r="L19" s="26"/>
    </row>
    <row r="20" spans="1:12" ht="29.5" thickBot="1" x14ac:dyDescent="0.4">
      <c r="A20" s="155"/>
      <c r="B20" s="152"/>
      <c r="C20" s="149"/>
      <c r="D20" s="162"/>
      <c r="E20" s="34" t="s">
        <v>83</v>
      </c>
      <c r="F20" s="57" t="s">
        <v>29</v>
      </c>
      <c r="G20" s="57" t="s">
        <v>26</v>
      </c>
      <c r="H20" s="60"/>
      <c r="I20" s="158"/>
      <c r="J20" s="113" t="b">
        <f t="shared" si="0"/>
        <v>0</v>
      </c>
      <c r="K20" s="164"/>
      <c r="L20" s="35"/>
    </row>
    <row r="21" spans="1:12" ht="43.5" x14ac:dyDescent="0.35">
      <c r="A21" s="134">
        <v>4</v>
      </c>
      <c r="B21" s="131">
        <v>1</v>
      </c>
      <c r="C21" s="128" t="s">
        <v>178</v>
      </c>
      <c r="D21" s="141">
        <f>IFERROR(K21/I21,"")</f>
        <v>0</v>
      </c>
      <c r="E21" s="48" t="s">
        <v>84</v>
      </c>
      <c r="F21" s="61" t="s">
        <v>30</v>
      </c>
      <c r="G21" s="61" t="s">
        <v>31</v>
      </c>
      <c r="H21" s="64"/>
      <c r="I21" s="137">
        <f>(ROWS(H21:H26)-COUNTIF(H21:H26, "NA")-COUNTIF(H21:H26, "RI"))</f>
        <v>6</v>
      </c>
      <c r="J21" s="110" t="b">
        <f t="shared" si="0"/>
        <v>0</v>
      </c>
      <c r="K21" s="140">
        <f>SUM(J21:J26)</f>
        <v>0</v>
      </c>
      <c r="L21" s="49"/>
    </row>
    <row r="22" spans="1:12" ht="87" x14ac:dyDescent="0.35">
      <c r="A22" s="135"/>
      <c r="B22" s="132"/>
      <c r="C22" s="129"/>
      <c r="D22" s="142"/>
      <c r="E22" s="47" t="s">
        <v>85</v>
      </c>
      <c r="F22" s="62" t="s">
        <v>30</v>
      </c>
      <c r="G22" s="62" t="s">
        <v>26</v>
      </c>
      <c r="H22" s="65"/>
      <c r="I22" s="138"/>
      <c r="J22" s="114" t="b">
        <f t="shared" si="0"/>
        <v>0</v>
      </c>
      <c r="K22" s="167"/>
      <c r="L22" s="50"/>
    </row>
    <row r="23" spans="1:12" ht="58" x14ac:dyDescent="0.35">
      <c r="A23" s="135"/>
      <c r="B23" s="132"/>
      <c r="C23" s="129"/>
      <c r="D23" s="142"/>
      <c r="E23" s="47" t="s">
        <v>86</v>
      </c>
      <c r="F23" s="62" t="s">
        <v>30</v>
      </c>
      <c r="G23" s="62" t="s">
        <v>26</v>
      </c>
      <c r="H23" s="65"/>
      <c r="I23" s="138"/>
      <c r="J23" s="114" t="b">
        <f t="shared" si="0"/>
        <v>0</v>
      </c>
      <c r="K23" s="167"/>
      <c r="L23" s="50"/>
    </row>
    <row r="24" spans="1:12" ht="72.5" x14ac:dyDescent="0.35">
      <c r="A24" s="135"/>
      <c r="B24" s="132"/>
      <c r="C24" s="129"/>
      <c r="D24" s="142"/>
      <c r="E24" s="47" t="s">
        <v>87</v>
      </c>
      <c r="F24" s="62" t="s">
        <v>30</v>
      </c>
      <c r="G24" s="62" t="s">
        <v>26</v>
      </c>
      <c r="H24" s="65"/>
      <c r="I24" s="138"/>
      <c r="J24" s="114" t="b">
        <f t="shared" si="0"/>
        <v>0</v>
      </c>
      <c r="K24" s="167"/>
      <c r="L24" s="50"/>
    </row>
    <row r="25" spans="1:12" ht="58" x14ac:dyDescent="0.35">
      <c r="A25" s="135"/>
      <c r="B25" s="132"/>
      <c r="C25" s="129"/>
      <c r="D25" s="142"/>
      <c r="E25" s="47" t="s">
        <v>88</v>
      </c>
      <c r="F25" s="62" t="s">
        <v>28</v>
      </c>
      <c r="G25" s="62" t="s">
        <v>20</v>
      </c>
      <c r="H25" s="65"/>
      <c r="I25" s="138"/>
      <c r="J25" s="114" t="b">
        <f t="shared" si="0"/>
        <v>0</v>
      </c>
      <c r="K25" s="167"/>
      <c r="L25" s="50"/>
    </row>
    <row r="26" spans="1:12" ht="44" thickBot="1" x14ac:dyDescent="0.4">
      <c r="A26" s="144"/>
      <c r="B26" s="166"/>
      <c r="C26" s="165"/>
      <c r="D26" s="145"/>
      <c r="E26" s="53" t="s">
        <v>89</v>
      </c>
      <c r="F26" s="63" t="s">
        <v>28</v>
      </c>
      <c r="G26" s="63" t="s">
        <v>26</v>
      </c>
      <c r="H26" s="66"/>
      <c r="I26" s="146"/>
      <c r="J26" s="115" t="b">
        <f t="shared" si="0"/>
        <v>0</v>
      </c>
      <c r="K26" s="168"/>
      <c r="L26" s="54"/>
    </row>
    <row r="27" spans="1:12" ht="43.5" x14ac:dyDescent="0.35">
      <c r="A27" s="153">
        <v>5</v>
      </c>
      <c r="B27" s="150">
        <v>1</v>
      </c>
      <c r="C27" s="147" t="s">
        <v>179</v>
      </c>
      <c r="D27" s="160">
        <f>IFERROR(K27/I27,"")</f>
        <v>0</v>
      </c>
      <c r="E27" s="10" t="s">
        <v>90</v>
      </c>
      <c r="F27" s="55" t="s">
        <v>34</v>
      </c>
      <c r="G27" s="55" t="s">
        <v>26</v>
      </c>
      <c r="H27" s="58"/>
      <c r="I27" s="156">
        <f>(ROWS(H27:H32)-COUNTIF(H27:H32, "NA")-COUNTIF(H27:H32, "RI"))</f>
        <v>6</v>
      </c>
      <c r="J27" s="111" t="b">
        <f t="shared" si="0"/>
        <v>0</v>
      </c>
      <c r="K27" s="159">
        <f>SUM(J27:J32)</f>
        <v>0</v>
      </c>
      <c r="L27" s="25"/>
    </row>
    <row r="28" spans="1:12" ht="58" x14ac:dyDescent="0.35">
      <c r="A28" s="154"/>
      <c r="B28" s="151"/>
      <c r="C28" s="148"/>
      <c r="D28" s="161"/>
      <c r="E28" s="11" t="s">
        <v>91</v>
      </c>
      <c r="F28" s="56" t="s">
        <v>34</v>
      </c>
      <c r="G28" s="56" t="s">
        <v>26</v>
      </c>
      <c r="H28" s="59"/>
      <c r="I28" s="157"/>
      <c r="J28" s="112" t="b">
        <f t="shared" si="0"/>
        <v>0</v>
      </c>
      <c r="K28" s="163"/>
      <c r="L28" s="26"/>
    </row>
    <row r="29" spans="1:12" ht="43.5" x14ac:dyDescent="0.35">
      <c r="A29" s="154"/>
      <c r="B29" s="151"/>
      <c r="C29" s="148"/>
      <c r="D29" s="161"/>
      <c r="E29" s="11" t="s">
        <v>92</v>
      </c>
      <c r="F29" s="56" t="s">
        <v>34</v>
      </c>
      <c r="G29" s="56" t="s">
        <v>26</v>
      </c>
      <c r="H29" s="59"/>
      <c r="I29" s="157"/>
      <c r="J29" s="112" t="b">
        <f t="shared" si="0"/>
        <v>0</v>
      </c>
      <c r="K29" s="163"/>
      <c r="L29" s="26"/>
    </row>
    <row r="30" spans="1:12" ht="29" x14ac:dyDescent="0.35">
      <c r="A30" s="154"/>
      <c r="B30" s="151"/>
      <c r="C30" s="148"/>
      <c r="D30" s="161"/>
      <c r="E30" s="11" t="s">
        <v>93</v>
      </c>
      <c r="F30" s="56" t="s">
        <v>34</v>
      </c>
      <c r="G30" s="56" t="s">
        <v>26</v>
      </c>
      <c r="H30" s="59"/>
      <c r="I30" s="157"/>
      <c r="J30" s="112" t="b">
        <f t="shared" si="0"/>
        <v>0</v>
      </c>
      <c r="K30" s="163"/>
      <c r="L30" s="26"/>
    </row>
    <row r="31" spans="1:12" ht="58" x14ac:dyDescent="0.35">
      <c r="A31" s="154"/>
      <c r="B31" s="151"/>
      <c r="C31" s="148"/>
      <c r="D31" s="161"/>
      <c r="E31" s="11" t="s">
        <v>94</v>
      </c>
      <c r="F31" s="56" t="s">
        <v>34</v>
      </c>
      <c r="G31" s="56" t="s">
        <v>26</v>
      </c>
      <c r="H31" s="59"/>
      <c r="I31" s="157"/>
      <c r="J31" s="112" t="b">
        <f t="shared" si="0"/>
        <v>0</v>
      </c>
      <c r="K31" s="163"/>
      <c r="L31" s="26"/>
    </row>
    <row r="32" spans="1:12" ht="44" thickBot="1" x14ac:dyDescent="0.4">
      <c r="A32" s="155"/>
      <c r="B32" s="152"/>
      <c r="C32" s="149"/>
      <c r="D32" s="162"/>
      <c r="E32" s="34" t="s">
        <v>95</v>
      </c>
      <c r="F32" s="57" t="s">
        <v>34</v>
      </c>
      <c r="G32" s="57" t="s">
        <v>26</v>
      </c>
      <c r="H32" s="60"/>
      <c r="I32" s="158"/>
      <c r="J32" s="113" t="b">
        <f t="shared" si="0"/>
        <v>0</v>
      </c>
      <c r="K32" s="164"/>
      <c r="L32" s="35"/>
    </row>
    <row r="33" spans="1:12" ht="87" x14ac:dyDescent="0.35">
      <c r="A33" s="134">
        <v>6</v>
      </c>
      <c r="B33" s="131">
        <v>1</v>
      </c>
      <c r="C33" s="128" t="s">
        <v>180</v>
      </c>
      <c r="D33" s="141">
        <f>IFERROR(K33/I33,"")</f>
        <v>0</v>
      </c>
      <c r="E33" s="48" t="s">
        <v>96</v>
      </c>
      <c r="F33" s="61" t="s">
        <v>28</v>
      </c>
      <c r="G33" s="61" t="s">
        <v>20</v>
      </c>
      <c r="H33" s="64"/>
      <c r="I33" s="137">
        <f>(ROWS(H33:H38)-COUNTIF(H33:H38, "NA")-COUNTIF(H33:H38, "RI"))</f>
        <v>6</v>
      </c>
      <c r="J33" s="110" t="b">
        <f t="shared" si="0"/>
        <v>0</v>
      </c>
      <c r="K33" s="140">
        <f>SUM(J33:J38)</f>
        <v>0</v>
      </c>
      <c r="L33" s="49"/>
    </row>
    <row r="34" spans="1:12" ht="43.5" x14ac:dyDescent="0.35">
      <c r="A34" s="135"/>
      <c r="B34" s="132"/>
      <c r="C34" s="129"/>
      <c r="D34" s="142"/>
      <c r="E34" s="47" t="s">
        <v>97</v>
      </c>
      <c r="F34" s="62" t="s">
        <v>28</v>
      </c>
      <c r="G34" s="62" t="s">
        <v>20</v>
      </c>
      <c r="H34" s="65"/>
      <c r="I34" s="138"/>
      <c r="J34" s="114" t="b">
        <f t="shared" si="0"/>
        <v>0</v>
      </c>
      <c r="K34" s="167"/>
      <c r="L34" s="50"/>
    </row>
    <row r="35" spans="1:12" ht="72.5" x14ac:dyDescent="0.35">
      <c r="A35" s="135"/>
      <c r="B35" s="132"/>
      <c r="C35" s="129"/>
      <c r="D35" s="142"/>
      <c r="E35" s="47" t="s">
        <v>98</v>
      </c>
      <c r="F35" s="62" t="s">
        <v>28</v>
      </c>
      <c r="G35" s="62" t="s">
        <v>26</v>
      </c>
      <c r="H35" s="65"/>
      <c r="I35" s="138"/>
      <c r="J35" s="114" t="b">
        <f t="shared" si="0"/>
        <v>0</v>
      </c>
      <c r="K35" s="167"/>
      <c r="L35" s="50"/>
    </row>
    <row r="36" spans="1:12" ht="58" x14ac:dyDescent="0.35">
      <c r="A36" s="135"/>
      <c r="B36" s="132"/>
      <c r="C36" s="129"/>
      <c r="D36" s="142"/>
      <c r="E36" s="47" t="s">
        <v>99</v>
      </c>
      <c r="F36" s="62" t="s">
        <v>28</v>
      </c>
      <c r="G36" s="62" t="s">
        <v>26</v>
      </c>
      <c r="H36" s="65"/>
      <c r="I36" s="138"/>
      <c r="J36" s="114" t="b">
        <f t="shared" si="0"/>
        <v>0</v>
      </c>
      <c r="K36" s="167"/>
      <c r="L36" s="50"/>
    </row>
    <row r="37" spans="1:12" ht="58" x14ac:dyDescent="0.35">
      <c r="A37" s="135"/>
      <c r="B37" s="132"/>
      <c r="C37" s="129"/>
      <c r="D37" s="142"/>
      <c r="E37" s="47" t="s">
        <v>100</v>
      </c>
      <c r="F37" s="62" t="s">
        <v>28</v>
      </c>
      <c r="G37" s="62" t="s">
        <v>26</v>
      </c>
      <c r="H37" s="65"/>
      <c r="I37" s="138"/>
      <c r="J37" s="114" t="b">
        <f t="shared" si="0"/>
        <v>0</v>
      </c>
      <c r="K37" s="167"/>
      <c r="L37" s="50"/>
    </row>
    <row r="38" spans="1:12" ht="29.5" thickBot="1" x14ac:dyDescent="0.4">
      <c r="A38" s="144"/>
      <c r="B38" s="166"/>
      <c r="C38" s="165"/>
      <c r="D38" s="145"/>
      <c r="E38" s="53" t="s">
        <v>101</v>
      </c>
      <c r="F38" s="63" t="s">
        <v>28</v>
      </c>
      <c r="G38" s="63" t="s">
        <v>26</v>
      </c>
      <c r="H38" s="66"/>
      <c r="I38" s="146"/>
      <c r="J38" s="115" t="b">
        <f t="shared" si="0"/>
        <v>0</v>
      </c>
      <c r="K38" s="168"/>
      <c r="L38" s="54"/>
    </row>
    <row r="39" spans="1:12" ht="87" x14ac:dyDescent="0.35">
      <c r="A39" s="153">
        <v>7</v>
      </c>
      <c r="B39" s="150">
        <v>1</v>
      </c>
      <c r="C39" s="147" t="s">
        <v>181</v>
      </c>
      <c r="D39" s="160">
        <f>IFERROR(K39/I39,"")</f>
        <v>0</v>
      </c>
      <c r="E39" s="10" t="s">
        <v>102</v>
      </c>
      <c r="F39" s="55" t="s">
        <v>30</v>
      </c>
      <c r="G39" s="55" t="s">
        <v>31</v>
      </c>
      <c r="H39" s="58"/>
      <c r="I39" s="156">
        <f>(ROWS(H39:H44)-COUNTIF(H39:H44, "NA")-COUNTIF(H39:H44, "RI"))</f>
        <v>6</v>
      </c>
      <c r="J39" s="111" t="b">
        <f t="shared" si="0"/>
        <v>0</v>
      </c>
      <c r="K39" s="159">
        <f>SUM(J39:J44)</f>
        <v>0</v>
      </c>
      <c r="L39" s="25"/>
    </row>
    <row r="40" spans="1:12" ht="58" x14ac:dyDescent="0.35">
      <c r="A40" s="154"/>
      <c r="B40" s="151"/>
      <c r="C40" s="148"/>
      <c r="D40" s="161"/>
      <c r="E40" s="11" t="s">
        <v>103</v>
      </c>
      <c r="F40" s="56" t="s">
        <v>30</v>
      </c>
      <c r="G40" s="56" t="s">
        <v>31</v>
      </c>
      <c r="H40" s="59"/>
      <c r="I40" s="157"/>
      <c r="J40" s="112" t="b">
        <f t="shared" si="0"/>
        <v>0</v>
      </c>
      <c r="K40" s="163"/>
      <c r="L40" s="26"/>
    </row>
    <row r="41" spans="1:12" ht="43.5" x14ac:dyDescent="0.35">
      <c r="A41" s="154"/>
      <c r="B41" s="151"/>
      <c r="C41" s="148"/>
      <c r="D41" s="161"/>
      <c r="E41" s="11" t="s">
        <v>104</v>
      </c>
      <c r="F41" s="56" t="s">
        <v>30</v>
      </c>
      <c r="G41" s="14" t="s">
        <v>26</v>
      </c>
      <c r="H41" s="59"/>
      <c r="I41" s="157"/>
      <c r="J41" s="112" t="b">
        <f t="shared" si="0"/>
        <v>0</v>
      </c>
      <c r="K41" s="163"/>
      <c r="L41" s="26"/>
    </row>
    <row r="42" spans="1:12" ht="58" x14ac:dyDescent="0.35">
      <c r="A42" s="154"/>
      <c r="B42" s="151"/>
      <c r="C42" s="148"/>
      <c r="D42" s="161"/>
      <c r="E42" s="11" t="s">
        <v>105</v>
      </c>
      <c r="F42" s="56" t="s">
        <v>30</v>
      </c>
      <c r="G42" s="14" t="s">
        <v>26</v>
      </c>
      <c r="H42" s="59"/>
      <c r="I42" s="157"/>
      <c r="J42" s="112" t="b">
        <f t="shared" si="0"/>
        <v>0</v>
      </c>
      <c r="K42" s="163"/>
      <c r="L42" s="26"/>
    </row>
    <row r="43" spans="1:12" ht="43.5" x14ac:dyDescent="0.35">
      <c r="A43" s="154"/>
      <c r="B43" s="151"/>
      <c r="C43" s="148"/>
      <c r="D43" s="161"/>
      <c r="E43" s="11" t="s">
        <v>32</v>
      </c>
      <c r="F43" s="56" t="s">
        <v>30</v>
      </c>
      <c r="G43" s="14" t="s">
        <v>26</v>
      </c>
      <c r="H43" s="59"/>
      <c r="I43" s="157"/>
      <c r="J43" s="112" t="b">
        <f t="shared" si="0"/>
        <v>0</v>
      </c>
      <c r="K43" s="163"/>
      <c r="L43" s="26"/>
    </row>
    <row r="44" spans="1:12" ht="44" thickBot="1" x14ac:dyDescent="0.4">
      <c r="A44" s="155"/>
      <c r="B44" s="152"/>
      <c r="C44" s="149"/>
      <c r="D44" s="162"/>
      <c r="E44" s="34" t="s">
        <v>106</v>
      </c>
      <c r="F44" s="81" t="s">
        <v>34</v>
      </c>
      <c r="G44" s="81" t="s">
        <v>26</v>
      </c>
      <c r="H44" s="84"/>
      <c r="I44" s="158"/>
      <c r="J44" s="113" t="b">
        <f t="shared" si="0"/>
        <v>0</v>
      </c>
      <c r="K44" s="164"/>
      <c r="L44" s="35"/>
    </row>
    <row r="45" spans="1:12" ht="43.5" x14ac:dyDescent="0.35">
      <c r="A45" s="134">
        <v>8</v>
      </c>
      <c r="B45" s="131">
        <v>2</v>
      </c>
      <c r="C45" s="128" t="s">
        <v>182</v>
      </c>
      <c r="D45" s="141">
        <f>IFERROR(K45/I45,"")</f>
        <v>0</v>
      </c>
      <c r="E45" s="48" t="s">
        <v>107</v>
      </c>
      <c r="F45" s="74" t="s">
        <v>28</v>
      </c>
      <c r="G45" s="74" t="s">
        <v>26</v>
      </c>
      <c r="H45" s="76"/>
      <c r="I45" s="137">
        <f>(ROWS(H45:H48)-COUNTIF(H45:H48, "NA")-COUNTIF(H45:H48, "RI"))</f>
        <v>4</v>
      </c>
      <c r="J45" s="110" t="b">
        <f t="shared" si="0"/>
        <v>0</v>
      </c>
      <c r="K45" s="140">
        <f>SUM(J45:J48)</f>
        <v>0</v>
      </c>
      <c r="L45" s="49"/>
    </row>
    <row r="46" spans="1:12" ht="58" x14ac:dyDescent="0.35">
      <c r="A46" s="135"/>
      <c r="B46" s="132"/>
      <c r="C46" s="129"/>
      <c r="D46" s="142"/>
      <c r="E46" s="47" t="s">
        <v>108</v>
      </c>
      <c r="F46" s="75" t="s">
        <v>28</v>
      </c>
      <c r="G46" s="75" t="s">
        <v>26</v>
      </c>
      <c r="H46" s="77"/>
      <c r="I46" s="138"/>
      <c r="J46" s="114" t="b">
        <f t="shared" si="0"/>
        <v>0</v>
      </c>
      <c r="K46" s="167"/>
      <c r="L46" s="50"/>
    </row>
    <row r="47" spans="1:12" ht="43.5" x14ac:dyDescent="0.35">
      <c r="A47" s="135"/>
      <c r="B47" s="132"/>
      <c r="C47" s="129"/>
      <c r="D47" s="142"/>
      <c r="E47" s="47" t="s">
        <v>33</v>
      </c>
      <c r="F47" s="75" t="s">
        <v>28</v>
      </c>
      <c r="G47" s="75" t="s">
        <v>26</v>
      </c>
      <c r="H47" s="77"/>
      <c r="I47" s="138"/>
      <c r="J47" s="114" t="b">
        <f t="shared" si="0"/>
        <v>0</v>
      </c>
      <c r="K47" s="167"/>
      <c r="L47" s="50"/>
    </row>
    <row r="48" spans="1:12" ht="44" thickBot="1" x14ac:dyDescent="0.4">
      <c r="A48" s="144"/>
      <c r="B48" s="166"/>
      <c r="C48" s="165"/>
      <c r="D48" s="145"/>
      <c r="E48" s="53" t="s">
        <v>109</v>
      </c>
      <c r="F48" s="85" t="s">
        <v>28</v>
      </c>
      <c r="G48" s="85" t="s">
        <v>26</v>
      </c>
      <c r="H48" s="78"/>
      <c r="I48" s="146"/>
      <c r="J48" s="115" t="b">
        <f t="shared" si="0"/>
        <v>0</v>
      </c>
      <c r="K48" s="168"/>
      <c r="L48" s="54"/>
    </row>
    <row r="49" spans="1:12" ht="58" x14ac:dyDescent="0.35">
      <c r="A49" s="153">
        <v>9</v>
      </c>
      <c r="B49" s="150">
        <v>2</v>
      </c>
      <c r="C49" s="147" t="s">
        <v>183</v>
      </c>
      <c r="D49" s="160">
        <f>IFERROR(K49/I49,"")</f>
        <v>0</v>
      </c>
      <c r="E49" s="10" t="s">
        <v>110</v>
      </c>
      <c r="F49" s="79" t="s">
        <v>34</v>
      </c>
      <c r="G49" s="79" t="s">
        <v>26</v>
      </c>
      <c r="H49" s="82"/>
      <c r="I49" s="156">
        <f>(ROWS(H49:H52)-COUNTIF(H49:H52, "NA")-COUNTIF(H49:H52, "RI"))</f>
        <v>4</v>
      </c>
      <c r="J49" s="111" t="b">
        <f t="shared" si="0"/>
        <v>0</v>
      </c>
      <c r="K49" s="159">
        <f>SUM(J49:J52)</f>
        <v>0</v>
      </c>
      <c r="L49" s="25"/>
    </row>
    <row r="50" spans="1:12" ht="58" x14ac:dyDescent="0.35">
      <c r="A50" s="154"/>
      <c r="B50" s="151"/>
      <c r="C50" s="148"/>
      <c r="D50" s="161"/>
      <c r="E50" s="11" t="s">
        <v>35</v>
      </c>
      <c r="F50" s="80" t="s">
        <v>34</v>
      </c>
      <c r="G50" s="80" t="s">
        <v>26</v>
      </c>
      <c r="H50" s="83"/>
      <c r="I50" s="157"/>
      <c r="J50" s="112" t="b">
        <f t="shared" si="0"/>
        <v>0</v>
      </c>
      <c r="K50" s="163"/>
      <c r="L50" s="26"/>
    </row>
    <row r="51" spans="1:12" ht="72.5" x14ac:dyDescent="0.35">
      <c r="A51" s="154"/>
      <c r="B51" s="151"/>
      <c r="C51" s="148"/>
      <c r="D51" s="161"/>
      <c r="E51" s="11" t="s">
        <v>111</v>
      </c>
      <c r="F51" s="80" t="s">
        <v>34</v>
      </c>
      <c r="G51" s="80" t="s">
        <v>26</v>
      </c>
      <c r="H51" s="83"/>
      <c r="I51" s="157"/>
      <c r="J51" s="112" t="b">
        <f t="shared" si="0"/>
        <v>0</v>
      </c>
      <c r="K51" s="163"/>
      <c r="L51" s="26"/>
    </row>
    <row r="52" spans="1:12" ht="44" thickBot="1" x14ac:dyDescent="0.4">
      <c r="A52" s="155"/>
      <c r="B52" s="152"/>
      <c r="C52" s="149"/>
      <c r="D52" s="162"/>
      <c r="E52" s="34" t="s">
        <v>112</v>
      </c>
      <c r="F52" s="81" t="s">
        <v>34</v>
      </c>
      <c r="G52" s="81" t="s">
        <v>26</v>
      </c>
      <c r="H52" s="84"/>
      <c r="I52" s="158"/>
      <c r="J52" s="113" t="b">
        <f t="shared" si="0"/>
        <v>0</v>
      </c>
      <c r="K52" s="164"/>
      <c r="L52" s="35"/>
    </row>
    <row r="53" spans="1:12" ht="29" x14ac:dyDescent="0.35">
      <c r="A53" s="134">
        <v>10</v>
      </c>
      <c r="B53" s="131">
        <v>2</v>
      </c>
      <c r="C53" s="128" t="s">
        <v>184</v>
      </c>
      <c r="D53" s="141">
        <f>IFERROR(K53/I53,"")</f>
        <v>0</v>
      </c>
      <c r="E53" s="48" t="s">
        <v>36</v>
      </c>
      <c r="F53" s="74" t="s">
        <v>34</v>
      </c>
      <c r="G53" s="74" t="s">
        <v>26</v>
      </c>
      <c r="H53" s="76"/>
      <c r="I53" s="137">
        <f>(ROWS(H53:H57)-COUNTIF(H53:H57, "NA")-COUNTIF(H53:H57, "RI"))</f>
        <v>5</v>
      </c>
      <c r="J53" s="110" t="b">
        <f t="shared" si="0"/>
        <v>0</v>
      </c>
      <c r="K53" s="140">
        <f>SUM(J53:J57)</f>
        <v>0</v>
      </c>
      <c r="L53" s="49"/>
    </row>
    <row r="54" spans="1:12" ht="29" x14ac:dyDescent="0.35">
      <c r="A54" s="135"/>
      <c r="B54" s="132"/>
      <c r="C54" s="129"/>
      <c r="D54" s="142"/>
      <c r="E54" s="47" t="s">
        <v>113</v>
      </c>
      <c r="F54" s="75" t="s">
        <v>34</v>
      </c>
      <c r="G54" s="75" t="s">
        <v>26</v>
      </c>
      <c r="H54" s="77"/>
      <c r="I54" s="138"/>
      <c r="J54" s="114" t="b">
        <f t="shared" si="0"/>
        <v>0</v>
      </c>
      <c r="K54" s="167"/>
      <c r="L54" s="50"/>
    </row>
    <row r="55" spans="1:12" ht="87" x14ac:dyDescent="0.35">
      <c r="A55" s="135"/>
      <c r="B55" s="132"/>
      <c r="C55" s="129"/>
      <c r="D55" s="142"/>
      <c r="E55" s="47" t="s">
        <v>37</v>
      </c>
      <c r="F55" s="75" t="s">
        <v>34</v>
      </c>
      <c r="G55" s="75" t="s">
        <v>26</v>
      </c>
      <c r="H55" s="77"/>
      <c r="I55" s="138"/>
      <c r="J55" s="114" t="b">
        <f t="shared" si="0"/>
        <v>0</v>
      </c>
      <c r="K55" s="167"/>
      <c r="L55" s="50"/>
    </row>
    <row r="56" spans="1:12" ht="43.5" x14ac:dyDescent="0.35">
      <c r="A56" s="135"/>
      <c r="B56" s="132"/>
      <c r="C56" s="129"/>
      <c r="D56" s="142"/>
      <c r="E56" s="47" t="s">
        <v>38</v>
      </c>
      <c r="F56" s="75" t="s">
        <v>34</v>
      </c>
      <c r="G56" s="75" t="s">
        <v>26</v>
      </c>
      <c r="H56" s="77"/>
      <c r="I56" s="138"/>
      <c r="J56" s="114" t="b">
        <f t="shared" si="0"/>
        <v>0</v>
      </c>
      <c r="K56" s="167"/>
      <c r="L56" s="50"/>
    </row>
    <row r="57" spans="1:12" ht="87.5" thickBot="1" x14ac:dyDescent="0.4">
      <c r="A57" s="144"/>
      <c r="B57" s="166"/>
      <c r="C57" s="165"/>
      <c r="D57" s="145"/>
      <c r="E57" s="53" t="s">
        <v>198</v>
      </c>
      <c r="F57" s="85" t="s">
        <v>21</v>
      </c>
      <c r="G57" s="85" t="s">
        <v>21</v>
      </c>
      <c r="H57" s="78"/>
      <c r="I57" s="146"/>
      <c r="J57" s="115" t="b">
        <f t="shared" si="0"/>
        <v>0</v>
      </c>
      <c r="K57" s="168"/>
      <c r="L57" s="54"/>
    </row>
    <row r="58" spans="1:12" ht="29" x14ac:dyDescent="0.35">
      <c r="A58" s="153">
        <v>11</v>
      </c>
      <c r="B58" s="150">
        <v>2</v>
      </c>
      <c r="C58" s="147" t="s">
        <v>185</v>
      </c>
      <c r="D58" s="160">
        <f>IFERROR(K58/I58,"")</f>
        <v>0</v>
      </c>
      <c r="E58" s="10" t="s">
        <v>39</v>
      </c>
      <c r="F58" s="79" t="s">
        <v>34</v>
      </c>
      <c r="G58" s="79" t="s">
        <v>26</v>
      </c>
      <c r="H58" s="82"/>
      <c r="I58" s="156">
        <f>(ROWS(H58:H61)-COUNTIF(H58:H61, "NA")-COUNTIF(H58:H61, "RI"))</f>
        <v>4</v>
      </c>
      <c r="J58" s="111" t="b">
        <f t="shared" si="0"/>
        <v>0</v>
      </c>
      <c r="K58" s="159">
        <f>SUM(J58:J61)</f>
        <v>0</v>
      </c>
      <c r="L58" s="25"/>
    </row>
    <row r="59" spans="1:12" ht="29" x14ac:dyDescent="0.35">
      <c r="A59" s="154"/>
      <c r="B59" s="151"/>
      <c r="C59" s="148"/>
      <c r="D59" s="161"/>
      <c r="E59" s="11" t="s">
        <v>40</v>
      </c>
      <c r="F59" s="80" t="s">
        <v>34</v>
      </c>
      <c r="G59" s="80" t="s">
        <v>26</v>
      </c>
      <c r="H59" s="83"/>
      <c r="I59" s="157"/>
      <c r="J59" s="112" t="b">
        <f t="shared" si="0"/>
        <v>0</v>
      </c>
      <c r="K59" s="163"/>
      <c r="L59" s="26"/>
    </row>
    <row r="60" spans="1:12" ht="43.5" x14ac:dyDescent="0.35">
      <c r="A60" s="154"/>
      <c r="B60" s="151"/>
      <c r="C60" s="148"/>
      <c r="D60" s="161"/>
      <c r="E60" s="11" t="s">
        <v>41</v>
      </c>
      <c r="F60" s="80" t="s">
        <v>34</v>
      </c>
      <c r="G60" s="80" t="s">
        <v>26</v>
      </c>
      <c r="H60" s="83"/>
      <c r="I60" s="157"/>
      <c r="J60" s="112" t="b">
        <f t="shared" si="0"/>
        <v>0</v>
      </c>
      <c r="K60" s="163"/>
      <c r="L60" s="26"/>
    </row>
    <row r="61" spans="1:12" ht="58.5" thickBot="1" x14ac:dyDescent="0.4">
      <c r="A61" s="155"/>
      <c r="B61" s="152"/>
      <c r="C61" s="149"/>
      <c r="D61" s="162"/>
      <c r="E61" s="34" t="s">
        <v>114</v>
      </c>
      <c r="F61" s="81" t="s">
        <v>34</v>
      </c>
      <c r="G61" s="81" t="s">
        <v>26</v>
      </c>
      <c r="H61" s="84"/>
      <c r="I61" s="158"/>
      <c r="J61" s="113" t="b">
        <f t="shared" si="0"/>
        <v>0</v>
      </c>
      <c r="K61" s="164"/>
      <c r="L61" s="35"/>
    </row>
    <row r="62" spans="1:12" ht="43.5" x14ac:dyDescent="0.35">
      <c r="A62" s="134">
        <v>12</v>
      </c>
      <c r="B62" s="131">
        <v>2</v>
      </c>
      <c r="C62" s="128" t="s">
        <v>186</v>
      </c>
      <c r="D62" s="141">
        <f>IFERROR(K62/I62,"")</f>
        <v>0</v>
      </c>
      <c r="E62" s="48" t="s">
        <v>42</v>
      </c>
      <c r="F62" s="74" t="s">
        <v>34</v>
      </c>
      <c r="G62" s="74" t="s">
        <v>26</v>
      </c>
      <c r="H62" s="76"/>
      <c r="I62" s="137">
        <f>(ROWS(H62:H67)-COUNTIF(H62:H67, "NA")-COUNTIF(H62:H67, "RI"))</f>
        <v>6</v>
      </c>
      <c r="J62" s="110" t="b">
        <f t="shared" si="0"/>
        <v>0</v>
      </c>
      <c r="K62" s="140">
        <f>SUM(J62:J67)</f>
        <v>0</v>
      </c>
      <c r="L62" s="49"/>
    </row>
    <row r="63" spans="1:12" ht="87" x14ac:dyDescent="0.35">
      <c r="A63" s="135"/>
      <c r="B63" s="132"/>
      <c r="C63" s="129"/>
      <c r="D63" s="142"/>
      <c r="E63" s="47" t="s">
        <v>43</v>
      </c>
      <c r="F63" s="75" t="s">
        <v>34</v>
      </c>
      <c r="G63" s="75" t="s">
        <v>26</v>
      </c>
      <c r="H63" s="77"/>
      <c r="I63" s="138"/>
      <c r="J63" s="114" t="b">
        <f t="shared" si="0"/>
        <v>0</v>
      </c>
      <c r="K63" s="167"/>
      <c r="L63" s="50"/>
    </row>
    <row r="64" spans="1:12" ht="29" x14ac:dyDescent="0.35">
      <c r="A64" s="135"/>
      <c r="B64" s="132"/>
      <c r="C64" s="129"/>
      <c r="D64" s="142"/>
      <c r="E64" s="47" t="s">
        <v>115</v>
      </c>
      <c r="F64" s="75" t="s">
        <v>34</v>
      </c>
      <c r="G64" s="75" t="s">
        <v>26</v>
      </c>
      <c r="H64" s="77"/>
      <c r="I64" s="138"/>
      <c r="J64" s="114" t="b">
        <f t="shared" si="0"/>
        <v>0</v>
      </c>
      <c r="K64" s="167"/>
      <c r="L64" s="50"/>
    </row>
    <row r="65" spans="1:12" ht="87" x14ac:dyDescent="0.35">
      <c r="A65" s="135"/>
      <c r="B65" s="132"/>
      <c r="C65" s="129"/>
      <c r="D65" s="142"/>
      <c r="E65" s="47" t="s">
        <v>116</v>
      </c>
      <c r="F65" s="75" t="s">
        <v>34</v>
      </c>
      <c r="G65" s="75" t="s">
        <v>26</v>
      </c>
      <c r="H65" s="77"/>
      <c r="I65" s="138"/>
      <c r="J65" s="114" t="b">
        <f t="shared" si="0"/>
        <v>0</v>
      </c>
      <c r="K65" s="167"/>
      <c r="L65" s="50"/>
    </row>
    <row r="66" spans="1:12" ht="72.5" x14ac:dyDescent="0.35">
      <c r="A66" s="135"/>
      <c r="B66" s="132"/>
      <c r="C66" s="129"/>
      <c r="D66" s="142"/>
      <c r="E66" s="47" t="s">
        <v>117</v>
      </c>
      <c r="F66" s="75" t="s">
        <v>21</v>
      </c>
      <c r="G66" s="75" t="s">
        <v>21</v>
      </c>
      <c r="H66" s="77"/>
      <c r="I66" s="138"/>
      <c r="J66" s="114" t="b">
        <f t="shared" si="0"/>
        <v>0</v>
      </c>
      <c r="K66" s="167"/>
      <c r="L66" s="50"/>
    </row>
    <row r="67" spans="1:12" ht="44" thickBot="1" x14ac:dyDescent="0.4">
      <c r="A67" s="144"/>
      <c r="B67" s="166"/>
      <c r="C67" s="165"/>
      <c r="D67" s="145"/>
      <c r="E67" s="53" t="s">
        <v>118</v>
      </c>
      <c r="F67" s="85" t="s">
        <v>21</v>
      </c>
      <c r="G67" s="85" t="s">
        <v>21</v>
      </c>
      <c r="H67" s="78"/>
      <c r="I67" s="146"/>
      <c r="J67" s="115" t="b">
        <f t="shared" si="0"/>
        <v>0</v>
      </c>
      <c r="K67" s="168"/>
      <c r="L67" s="54"/>
    </row>
    <row r="68" spans="1:12" ht="58" x14ac:dyDescent="0.35">
      <c r="A68" s="153">
        <v>13</v>
      </c>
      <c r="B68" s="150">
        <v>2</v>
      </c>
      <c r="C68" s="147" t="s">
        <v>187</v>
      </c>
      <c r="D68" s="160">
        <f>IFERROR(K68/I68,"")</f>
        <v>0</v>
      </c>
      <c r="E68" s="10" t="s">
        <v>119</v>
      </c>
      <c r="F68" s="79" t="s">
        <v>30</v>
      </c>
      <c r="G68" s="79" t="s">
        <v>31</v>
      </c>
      <c r="H68" s="82"/>
      <c r="I68" s="156">
        <f>(ROWS(H68:H73)-COUNTIF(H68:H73, "NA")-COUNTIF(H68:H73, "RI"))</f>
        <v>6</v>
      </c>
      <c r="J68" s="111" t="b">
        <f t="shared" si="0"/>
        <v>0</v>
      </c>
      <c r="K68" s="159">
        <f>SUM(J68:J73)</f>
        <v>0</v>
      </c>
      <c r="L68" s="25"/>
    </row>
    <row r="69" spans="1:12" ht="58" x14ac:dyDescent="0.35">
      <c r="A69" s="154"/>
      <c r="B69" s="151"/>
      <c r="C69" s="148"/>
      <c r="D69" s="161"/>
      <c r="E69" s="11" t="s">
        <v>120</v>
      </c>
      <c r="F69" s="80" t="s">
        <v>29</v>
      </c>
      <c r="G69" s="80" t="s">
        <v>26</v>
      </c>
      <c r="H69" s="83"/>
      <c r="I69" s="157"/>
      <c r="J69" s="112" t="b">
        <f t="shared" si="0"/>
        <v>0</v>
      </c>
      <c r="K69" s="163"/>
      <c r="L69" s="26"/>
    </row>
    <row r="70" spans="1:12" ht="43.5" x14ac:dyDescent="0.35">
      <c r="A70" s="154"/>
      <c r="B70" s="151"/>
      <c r="C70" s="148"/>
      <c r="D70" s="161"/>
      <c r="E70" s="11" t="s">
        <v>121</v>
      </c>
      <c r="F70" s="80" t="s">
        <v>29</v>
      </c>
      <c r="G70" s="80" t="s">
        <v>26</v>
      </c>
      <c r="H70" s="83"/>
      <c r="I70" s="157"/>
      <c r="J70" s="112" t="b">
        <f t="shared" si="0"/>
        <v>0</v>
      </c>
      <c r="K70" s="163"/>
      <c r="L70" s="26"/>
    </row>
    <row r="71" spans="1:12" ht="29" x14ac:dyDescent="0.35">
      <c r="A71" s="154"/>
      <c r="B71" s="151"/>
      <c r="C71" s="148"/>
      <c r="D71" s="161"/>
      <c r="E71" s="11" t="s">
        <v>44</v>
      </c>
      <c r="F71" s="80" t="s">
        <v>29</v>
      </c>
      <c r="G71" s="80" t="s">
        <v>26</v>
      </c>
      <c r="H71" s="83"/>
      <c r="I71" s="157"/>
      <c r="J71" s="112" t="b">
        <f t="shared" si="0"/>
        <v>0</v>
      </c>
      <c r="K71" s="163"/>
      <c r="L71" s="26"/>
    </row>
    <row r="72" spans="1:12" ht="29" x14ac:dyDescent="0.35">
      <c r="A72" s="154"/>
      <c r="B72" s="151"/>
      <c r="C72" s="148"/>
      <c r="D72" s="161"/>
      <c r="E72" s="11" t="s">
        <v>122</v>
      </c>
      <c r="F72" s="80" t="s">
        <v>21</v>
      </c>
      <c r="G72" s="80" t="s">
        <v>21</v>
      </c>
      <c r="H72" s="83"/>
      <c r="I72" s="157"/>
      <c r="J72" s="112" t="b">
        <f t="shared" si="0"/>
        <v>0</v>
      </c>
      <c r="K72" s="163"/>
      <c r="L72" s="26"/>
    </row>
    <row r="73" spans="1:12" ht="29.5" thickBot="1" x14ac:dyDescent="0.4">
      <c r="A73" s="155"/>
      <c r="B73" s="152"/>
      <c r="C73" s="149"/>
      <c r="D73" s="162"/>
      <c r="E73" s="34" t="s">
        <v>123</v>
      </c>
      <c r="F73" s="81" t="s">
        <v>21</v>
      </c>
      <c r="G73" s="81" t="s">
        <v>21</v>
      </c>
      <c r="H73" s="84"/>
      <c r="I73" s="158"/>
      <c r="J73" s="113" t="b">
        <f t="shared" si="0"/>
        <v>0</v>
      </c>
      <c r="K73" s="164"/>
      <c r="L73" s="35"/>
    </row>
    <row r="74" spans="1:12" ht="101.5" x14ac:dyDescent="0.35">
      <c r="A74" s="134">
        <v>14</v>
      </c>
      <c r="B74" s="131">
        <v>2</v>
      </c>
      <c r="C74" s="128" t="s">
        <v>188</v>
      </c>
      <c r="D74" s="141">
        <f>IFERROR(K74/I74,"")</f>
        <v>0</v>
      </c>
      <c r="E74" s="48" t="s">
        <v>124</v>
      </c>
      <c r="F74" s="74" t="s">
        <v>34</v>
      </c>
      <c r="G74" s="74" t="s">
        <v>26</v>
      </c>
      <c r="H74" s="76"/>
      <c r="I74" s="137">
        <f>(ROWS(H74:H79)-COUNTIF(H74:H79, "NA")-COUNTIF(H74:H79, "RI"))</f>
        <v>6</v>
      </c>
      <c r="J74" s="110" t="b">
        <f t="shared" si="0"/>
        <v>0</v>
      </c>
      <c r="K74" s="140">
        <f>SUM(J74:J79)</f>
        <v>0</v>
      </c>
      <c r="L74" s="49"/>
    </row>
    <row r="75" spans="1:12" ht="87" x14ac:dyDescent="0.35">
      <c r="A75" s="135"/>
      <c r="B75" s="132"/>
      <c r="C75" s="129"/>
      <c r="D75" s="142"/>
      <c r="E75" s="47" t="s">
        <v>125</v>
      </c>
      <c r="F75" s="75" t="s">
        <v>34</v>
      </c>
      <c r="G75" s="75" t="s">
        <v>26</v>
      </c>
      <c r="H75" s="77"/>
      <c r="I75" s="138"/>
      <c r="J75" s="114" t="b">
        <f t="shared" ref="J75:J121" si="1">IF(H75="OUI", 1, IF(H75="NON", 0, IF(H75="NA", 0, IF(H75="RI", 0))))</f>
        <v>0</v>
      </c>
      <c r="K75" s="167"/>
      <c r="L75" s="50"/>
    </row>
    <row r="76" spans="1:12" ht="29" x14ac:dyDescent="0.35">
      <c r="A76" s="135"/>
      <c r="B76" s="132"/>
      <c r="C76" s="129"/>
      <c r="D76" s="142"/>
      <c r="E76" s="47" t="s">
        <v>45</v>
      </c>
      <c r="F76" s="75" t="s">
        <v>34</v>
      </c>
      <c r="G76" s="75" t="s">
        <v>26</v>
      </c>
      <c r="H76" s="77"/>
      <c r="I76" s="138"/>
      <c r="J76" s="114" t="b">
        <f t="shared" si="1"/>
        <v>0</v>
      </c>
      <c r="K76" s="167"/>
      <c r="L76" s="50"/>
    </row>
    <row r="77" spans="1:12" ht="43.5" x14ac:dyDescent="0.35">
      <c r="A77" s="135"/>
      <c r="B77" s="132"/>
      <c r="C77" s="129"/>
      <c r="D77" s="142"/>
      <c r="E77" s="47" t="s">
        <v>46</v>
      </c>
      <c r="F77" s="75" t="s">
        <v>34</v>
      </c>
      <c r="G77" s="75" t="s">
        <v>26</v>
      </c>
      <c r="H77" s="77"/>
      <c r="I77" s="138"/>
      <c r="J77" s="114" t="b">
        <f t="shared" si="1"/>
        <v>0</v>
      </c>
      <c r="K77" s="167"/>
      <c r="L77" s="50"/>
    </row>
    <row r="78" spans="1:12" ht="101.5" x14ac:dyDescent="0.35">
      <c r="A78" s="135"/>
      <c r="B78" s="132"/>
      <c r="C78" s="129"/>
      <c r="D78" s="142"/>
      <c r="E78" s="47" t="s">
        <v>126</v>
      </c>
      <c r="F78" s="75" t="s">
        <v>34</v>
      </c>
      <c r="G78" s="75" t="s">
        <v>26</v>
      </c>
      <c r="H78" s="77"/>
      <c r="I78" s="138"/>
      <c r="J78" s="114" t="b">
        <f t="shared" si="1"/>
        <v>0</v>
      </c>
      <c r="K78" s="167"/>
      <c r="L78" s="50"/>
    </row>
    <row r="79" spans="1:12" ht="44" thickBot="1" x14ac:dyDescent="0.4">
      <c r="A79" s="144"/>
      <c r="B79" s="166"/>
      <c r="C79" s="165"/>
      <c r="D79" s="145"/>
      <c r="E79" s="53" t="s">
        <v>127</v>
      </c>
      <c r="F79" s="99" t="s">
        <v>21</v>
      </c>
      <c r="G79" s="99" t="s">
        <v>21</v>
      </c>
      <c r="H79" s="102"/>
      <c r="I79" s="146"/>
      <c r="J79" s="115" t="b">
        <f t="shared" si="1"/>
        <v>0</v>
      </c>
      <c r="K79" s="168"/>
      <c r="L79" s="54"/>
    </row>
    <row r="80" spans="1:12" ht="58" x14ac:dyDescent="0.35">
      <c r="A80" s="153">
        <v>15</v>
      </c>
      <c r="B80" s="150">
        <v>2</v>
      </c>
      <c r="C80" s="147" t="s">
        <v>189</v>
      </c>
      <c r="D80" s="160">
        <f>IFERROR(K80/I80,"")</f>
        <v>0</v>
      </c>
      <c r="E80" s="10" t="s">
        <v>47</v>
      </c>
      <c r="F80" s="91" t="s">
        <v>34</v>
      </c>
      <c r="G80" s="67" t="s">
        <v>26</v>
      </c>
      <c r="H80" s="94"/>
      <c r="I80" s="156">
        <f>(ROWS(H80:H83)-COUNTIF(H80:H83, "NA")-COUNTIF(H80:H83, "RI"))</f>
        <v>4</v>
      </c>
      <c r="J80" s="111" t="b">
        <f t="shared" si="1"/>
        <v>0</v>
      </c>
      <c r="K80" s="159">
        <f>SUM(J80:J83)</f>
        <v>0</v>
      </c>
      <c r="L80" s="25"/>
    </row>
    <row r="81" spans="1:12" ht="29" x14ac:dyDescent="0.35">
      <c r="A81" s="154"/>
      <c r="B81" s="151"/>
      <c r="C81" s="148"/>
      <c r="D81" s="161"/>
      <c r="E81" s="11" t="s">
        <v>48</v>
      </c>
      <c r="F81" s="92" t="s">
        <v>34</v>
      </c>
      <c r="G81" s="14" t="s">
        <v>26</v>
      </c>
      <c r="H81" s="95"/>
      <c r="I81" s="157"/>
      <c r="J81" s="112" t="b">
        <f t="shared" si="1"/>
        <v>0</v>
      </c>
      <c r="K81" s="163"/>
      <c r="L81" s="26"/>
    </row>
    <row r="82" spans="1:12" ht="58" x14ac:dyDescent="0.35">
      <c r="A82" s="154"/>
      <c r="B82" s="151"/>
      <c r="C82" s="148"/>
      <c r="D82" s="161"/>
      <c r="E82" s="11" t="s">
        <v>128</v>
      </c>
      <c r="F82" s="92" t="s">
        <v>34</v>
      </c>
      <c r="G82" s="14" t="s">
        <v>26</v>
      </c>
      <c r="H82" s="95"/>
      <c r="I82" s="157"/>
      <c r="J82" s="112" t="b">
        <f t="shared" si="1"/>
        <v>0</v>
      </c>
      <c r="K82" s="163"/>
      <c r="L82" s="26"/>
    </row>
    <row r="83" spans="1:12" ht="58.5" thickBot="1" x14ac:dyDescent="0.4">
      <c r="A83" s="155"/>
      <c r="B83" s="152"/>
      <c r="C83" s="149"/>
      <c r="D83" s="162"/>
      <c r="E83" s="34" t="s">
        <v>129</v>
      </c>
      <c r="F83" s="93" t="s">
        <v>34</v>
      </c>
      <c r="G83" s="68" t="s">
        <v>26</v>
      </c>
      <c r="H83" s="96"/>
      <c r="I83" s="158"/>
      <c r="J83" s="113" t="b">
        <f t="shared" si="1"/>
        <v>0</v>
      </c>
      <c r="K83" s="164"/>
      <c r="L83" s="35"/>
    </row>
    <row r="84" spans="1:12" ht="58" x14ac:dyDescent="0.35">
      <c r="A84" s="134">
        <v>16</v>
      </c>
      <c r="B84" s="131">
        <v>2</v>
      </c>
      <c r="C84" s="128" t="s">
        <v>190</v>
      </c>
      <c r="D84" s="141">
        <f>IFERROR(K84/I84,"")</f>
        <v>0</v>
      </c>
      <c r="E84" s="48" t="s">
        <v>130</v>
      </c>
      <c r="F84" s="97" t="s">
        <v>34</v>
      </c>
      <c r="G84" s="97" t="s">
        <v>26</v>
      </c>
      <c r="H84" s="100"/>
      <c r="I84" s="137">
        <f>(ROWS(H84:H89)-COUNTIF(H84:H89, "NA")-COUNTIF(H84:H89, "RI"))</f>
        <v>6</v>
      </c>
      <c r="J84" s="110" t="b">
        <f t="shared" si="1"/>
        <v>0</v>
      </c>
      <c r="K84" s="140">
        <f>SUM(J84:J89)</f>
        <v>0</v>
      </c>
      <c r="L84" s="49"/>
    </row>
    <row r="85" spans="1:12" ht="29" x14ac:dyDescent="0.35">
      <c r="A85" s="135"/>
      <c r="B85" s="132"/>
      <c r="C85" s="129"/>
      <c r="D85" s="142"/>
      <c r="E85" s="47" t="s">
        <v>131</v>
      </c>
      <c r="F85" s="98" t="s">
        <v>34</v>
      </c>
      <c r="G85" s="98" t="s">
        <v>26</v>
      </c>
      <c r="H85" s="101"/>
      <c r="I85" s="138"/>
      <c r="J85" s="114" t="b">
        <f t="shared" si="1"/>
        <v>0</v>
      </c>
      <c r="K85" s="167"/>
      <c r="L85" s="50"/>
    </row>
    <row r="86" spans="1:12" ht="29" x14ac:dyDescent="0.35">
      <c r="A86" s="135"/>
      <c r="B86" s="132"/>
      <c r="C86" s="129"/>
      <c r="D86" s="142"/>
      <c r="E86" s="47" t="s">
        <v>132</v>
      </c>
      <c r="F86" s="98" t="s">
        <v>34</v>
      </c>
      <c r="G86" s="98" t="s">
        <v>26</v>
      </c>
      <c r="H86" s="101"/>
      <c r="I86" s="138"/>
      <c r="J86" s="114" t="b">
        <f t="shared" si="1"/>
        <v>0</v>
      </c>
      <c r="K86" s="167"/>
      <c r="L86" s="50"/>
    </row>
    <row r="87" spans="1:12" ht="29" x14ac:dyDescent="0.35">
      <c r="A87" s="135"/>
      <c r="B87" s="132"/>
      <c r="C87" s="129"/>
      <c r="D87" s="142"/>
      <c r="E87" s="47" t="s">
        <v>49</v>
      </c>
      <c r="F87" s="98" t="s">
        <v>34</v>
      </c>
      <c r="G87" s="98" t="s">
        <v>26</v>
      </c>
      <c r="H87" s="101"/>
      <c r="I87" s="138"/>
      <c r="J87" s="114" t="b">
        <f t="shared" si="1"/>
        <v>0</v>
      </c>
      <c r="K87" s="167"/>
      <c r="L87" s="50"/>
    </row>
    <row r="88" spans="1:12" ht="43.5" x14ac:dyDescent="0.35">
      <c r="A88" s="135"/>
      <c r="B88" s="132"/>
      <c r="C88" s="129"/>
      <c r="D88" s="142"/>
      <c r="E88" s="47" t="s">
        <v>133</v>
      </c>
      <c r="F88" s="98" t="s">
        <v>34</v>
      </c>
      <c r="G88" s="98" t="s">
        <v>26</v>
      </c>
      <c r="H88" s="101"/>
      <c r="I88" s="138"/>
      <c r="J88" s="114" t="b">
        <f t="shared" si="1"/>
        <v>0</v>
      </c>
      <c r="K88" s="167"/>
      <c r="L88" s="50"/>
    </row>
    <row r="89" spans="1:12" ht="116.5" thickBot="1" x14ac:dyDescent="0.4">
      <c r="A89" s="144"/>
      <c r="B89" s="166"/>
      <c r="C89" s="165"/>
      <c r="D89" s="145"/>
      <c r="E89" s="53" t="s">
        <v>134</v>
      </c>
      <c r="F89" s="99" t="s">
        <v>34</v>
      </c>
      <c r="G89" s="99" t="s">
        <v>26</v>
      </c>
      <c r="H89" s="102"/>
      <c r="I89" s="146"/>
      <c r="J89" s="115" t="b">
        <f t="shared" si="1"/>
        <v>0</v>
      </c>
      <c r="K89" s="168"/>
      <c r="L89" s="54"/>
    </row>
    <row r="90" spans="1:12" ht="43.5" x14ac:dyDescent="0.35">
      <c r="A90" s="153">
        <v>17</v>
      </c>
      <c r="B90" s="150">
        <v>2</v>
      </c>
      <c r="C90" s="147" t="s">
        <v>191</v>
      </c>
      <c r="D90" s="160">
        <f>IFERROR(K90/I90,"")</f>
        <v>0</v>
      </c>
      <c r="E90" s="10" t="s">
        <v>51</v>
      </c>
      <c r="F90" s="91" t="s">
        <v>29</v>
      </c>
      <c r="G90" s="91" t="s">
        <v>26</v>
      </c>
      <c r="H90" s="94"/>
      <c r="I90" s="156">
        <f>(ROWS(H90:H95)-COUNTIF(H90:H95, "NA")-COUNTIF(H90:H95, "RI"))</f>
        <v>6</v>
      </c>
      <c r="J90" s="111" t="b">
        <f t="shared" si="1"/>
        <v>0</v>
      </c>
      <c r="K90" s="159">
        <f>SUM(J90:J95)</f>
        <v>0</v>
      </c>
      <c r="L90" s="25"/>
    </row>
    <row r="91" spans="1:12" ht="58" x14ac:dyDescent="0.35">
      <c r="A91" s="154"/>
      <c r="B91" s="151"/>
      <c r="C91" s="148"/>
      <c r="D91" s="161"/>
      <c r="E91" s="11" t="s">
        <v>135</v>
      </c>
      <c r="F91" s="92" t="s">
        <v>34</v>
      </c>
      <c r="G91" s="92" t="s">
        <v>26</v>
      </c>
      <c r="H91" s="95"/>
      <c r="I91" s="157"/>
      <c r="J91" s="112" t="b">
        <f t="shared" si="1"/>
        <v>0</v>
      </c>
      <c r="K91" s="163"/>
      <c r="L91" s="26"/>
    </row>
    <row r="92" spans="1:12" ht="43.5" x14ac:dyDescent="0.35">
      <c r="A92" s="154"/>
      <c r="B92" s="151"/>
      <c r="C92" s="148"/>
      <c r="D92" s="161"/>
      <c r="E92" s="11" t="s">
        <v>50</v>
      </c>
      <c r="F92" s="92" t="s">
        <v>34</v>
      </c>
      <c r="G92" s="92" t="s">
        <v>26</v>
      </c>
      <c r="H92" s="95"/>
      <c r="I92" s="157"/>
      <c r="J92" s="112" t="b">
        <f t="shared" si="1"/>
        <v>0</v>
      </c>
      <c r="K92" s="163"/>
      <c r="L92" s="26"/>
    </row>
    <row r="93" spans="1:12" ht="43.5" x14ac:dyDescent="0.35">
      <c r="A93" s="154"/>
      <c r="B93" s="151"/>
      <c r="C93" s="148"/>
      <c r="D93" s="161"/>
      <c r="E93" s="11" t="s">
        <v>136</v>
      </c>
      <c r="F93" s="92" t="s">
        <v>34</v>
      </c>
      <c r="G93" s="92" t="s">
        <v>26</v>
      </c>
      <c r="H93" s="95"/>
      <c r="I93" s="157"/>
      <c r="J93" s="112" t="b">
        <f t="shared" si="1"/>
        <v>0</v>
      </c>
      <c r="K93" s="163"/>
      <c r="L93" s="26"/>
    </row>
    <row r="94" spans="1:12" ht="29" x14ac:dyDescent="0.35">
      <c r="A94" s="154"/>
      <c r="B94" s="151"/>
      <c r="C94" s="148"/>
      <c r="D94" s="161"/>
      <c r="E94" s="11" t="s">
        <v>137</v>
      </c>
      <c r="F94" s="92" t="s">
        <v>34</v>
      </c>
      <c r="G94" s="92" t="s">
        <v>26</v>
      </c>
      <c r="H94" s="95"/>
      <c r="I94" s="157"/>
      <c r="J94" s="112" t="b">
        <f t="shared" si="1"/>
        <v>0</v>
      </c>
      <c r="K94" s="163"/>
      <c r="L94" s="26"/>
    </row>
    <row r="95" spans="1:12" ht="116.5" thickBot="1" x14ac:dyDescent="0.4">
      <c r="A95" s="155"/>
      <c r="B95" s="152"/>
      <c r="C95" s="149"/>
      <c r="D95" s="162"/>
      <c r="E95" s="34" t="s">
        <v>139</v>
      </c>
      <c r="F95" s="93" t="s">
        <v>34</v>
      </c>
      <c r="G95" s="93" t="s">
        <v>26</v>
      </c>
      <c r="H95" s="96"/>
      <c r="I95" s="158"/>
      <c r="J95" s="113" t="b">
        <f t="shared" si="1"/>
        <v>0</v>
      </c>
      <c r="K95" s="164"/>
      <c r="L95" s="35"/>
    </row>
    <row r="96" spans="1:12" ht="87" x14ac:dyDescent="0.35">
      <c r="A96" s="134">
        <v>18</v>
      </c>
      <c r="B96" s="131">
        <v>2</v>
      </c>
      <c r="C96" s="128" t="s">
        <v>192</v>
      </c>
      <c r="D96" s="141">
        <f>IFERROR(K96/I96,"")</f>
        <v>0</v>
      </c>
      <c r="E96" s="48" t="s">
        <v>138</v>
      </c>
      <c r="F96" s="97" t="s">
        <v>34</v>
      </c>
      <c r="G96" s="97" t="s">
        <v>26</v>
      </c>
      <c r="H96" s="100"/>
      <c r="I96" s="137">
        <f>(ROWS(H96:H101)-COUNTIF(H96:H101, "NA")-COUNTIF(H96:H101, "RI"))</f>
        <v>6</v>
      </c>
      <c r="J96" s="110" t="b">
        <f t="shared" si="1"/>
        <v>0</v>
      </c>
      <c r="K96" s="140">
        <f>SUM(J96:J101)</f>
        <v>0</v>
      </c>
      <c r="L96" s="49"/>
    </row>
    <row r="97" spans="1:12" ht="43.5" x14ac:dyDescent="0.35">
      <c r="A97" s="135"/>
      <c r="B97" s="132"/>
      <c r="C97" s="129"/>
      <c r="D97" s="142"/>
      <c r="E97" s="47" t="s">
        <v>140</v>
      </c>
      <c r="F97" s="98" t="s">
        <v>34</v>
      </c>
      <c r="G97" s="98" t="s">
        <v>26</v>
      </c>
      <c r="H97" s="101"/>
      <c r="I97" s="138"/>
      <c r="J97" s="114" t="b">
        <f t="shared" si="1"/>
        <v>0</v>
      </c>
      <c r="K97" s="167"/>
      <c r="L97" s="50"/>
    </row>
    <row r="98" spans="1:12" ht="58" x14ac:dyDescent="0.35">
      <c r="A98" s="135"/>
      <c r="B98" s="132"/>
      <c r="C98" s="129"/>
      <c r="D98" s="142"/>
      <c r="E98" s="47" t="s">
        <v>67</v>
      </c>
      <c r="F98" s="98" t="s">
        <v>34</v>
      </c>
      <c r="G98" s="98" t="s">
        <v>26</v>
      </c>
      <c r="H98" s="101"/>
      <c r="I98" s="138"/>
      <c r="J98" s="114" t="b">
        <f t="shared" si="1"/>
        <v>0</v>
      </c>
      <c r="K98" s="167"/>
      <c r="L98" s="50"/>
    </row>
    <row r="99" spans="1:12" ht="43.5" x14ac:dyDescent="0.35">
      <c r="A99" s="135"/>
      <c r="B99" s="132"/>
      <c r="C99" s="129"/>
      <c r="D99" s="142"/>
      <c r="E99" s="47" t="s">
        <v>52</v>
      </c>
      <c r="F99" s="98" t="s">
        <v>34</v>
      </c>
      <c r="G99" s="98" t="s">
        <v>26</v>
      </c>
      <c r="H99" s="101"/>
      <c r="I99" s="138"/>
      <c r="J99" s="114" t="b">
        <f t="shared" si="1"/>
        <v>0</v>
      </c>
      <c r="K99" s="167"/>
      <c r="L99" s="50"/>
    </row>
    <row r="100" spans="1:12" ht="72.5" x14ac:dyDescent="0.35">
      <c r="A100" s="135"/>
      <c r="B100" s="132"/>
      <c r="C100" s="129"/>
      <c r="D100" s="142"/>
      <c r="E100" s="47" t="s">
        <v>141</v>
      </c>
      <c r="F100" s="98" t="s">
        <v>34</v>
      </c>
      <c r="G100" s="98" t="s">
        <v>26</v>
      </c>
      <c r="H100" s="101"/>
      <c r="I100" s="138"/>
      <c r="J100" s="114" t="b">
        <f t="shared" si="1"/>
        <v>0</v>
      </c>
      <c r="K100" s="167"/>
      <c r="L100" s="50"/>
    </row>
    <row r="101" spans="1:12" ht="73" thickBot="1" x14ac:dyDescent="0.4">
      <c r="A101" s="144"/>
      <c r="B101" s="166"/>
      <c r="C101" s="165"/>
      <c r="D101" s="145"/>
      <c r="E101" s="53" t="s">
        <v>142</v>
      </c>
      <c r="F101" s="99" t="s">
        <v>34</v>
      </c>
      <c r="G101" s="99" t="s">
        <v>26</v>
      </c>
      <c r="H101" s="102"/>
      <c r="I101" s="146"/>
      <c r="J101" s="115" t="b">
        <f t="shared" si="1"/>
        <v>0</v>
      </c>
      <c r="K101" s="168"/>
      <c r="L101" s="54"/>
    </row>
    <row r="102" spans="1:12" ht="29" x14ac:dyDescent="0.35">
      <c r="A102" s="153">
        <v>19</v>
      </c>
      <c r="B102" s="150">
        <v>2</v>
      </c>
      <c r="C102" s="147" t="s">
        <v>193</v>
      </c>
      <c r="D102" s="160">
        <f>IFERROR(K102/I102,"")</f>
        <v>0</v>
      </c>
      <c r="E102" s="69" t="s">
        <v>143</v>
      </c>
      <c r="F102" s="91" t="s">
        <v>34</v>
      </c>
      <c r="G102" s="91" t="s">
        <v>26</v>
      </c>
      <c r="H102" s="94"/>
      <c r="I102" s="156">
        <f>(ROWS(H102:H106)-COUNTIF(H102:H106, "NA")-COUNTIF(H102:H106, "RI"))</f>
        <v>5</v>
      </c>
      <c r="J102" s="111" t="b">
        <f t="shared" si="1"/>
        <v>0</v>
      </c>
      <c r="K102" s="159">
        <f>SUM(J102:J106)</f>
        <v>0</v>
      </c>
      <c r="L102" s="25"/>
    </row>
    <row r="103" spans="1:12" ht="43.5" x14ac:dyDescent="0.35">
      <c r="A103" s="154"/>
      <c r="B103" s="151"/>
      <c r="C103" s="148"/>
      <c r="D103" s="161"/>
      <c r="E103" s="11" t="s">
        <v>144</v>
      </c>
      <c r="F103" s="92" t="s">
        <v>34</v>
      </c>
      <c r="G103" s="92" t="s">
        <v>26</v>
      </c>
      <c r="H103" s="95"/>
      <c r="I103" s="157"/>
      <c r="J103" s="112" t="b">
        <f t="shared" si="1"/>
        <v>0</v>
      </c>
      <c r="K103" s="163"/>
      <c r="L103" s="26"/>
    </row>
    <row r="104" spans="1:12" ht="29" x14ac:dyDescent="0.35">
      <c r="A104" s="154"/>
      <c r="B104" s="151"/>
      <c r="C104" s="148"/>
      <c r="D104" s="161"/>
      <c r="E104" s="11" t="s">
        <v>145</v>
      </c>
      <c r="F104" s="92" t="s">
        <v>34</v>
      </c>
      <c r="G104" s="92" t="s">
        <v>26</v>
      </c>
      <c r="H104" s="95"/>
      <c r="I104" s="157"/>
      <c r="J104" s="112" t="b">
        <f t="shared" si="1"/>
        <v>0</v>
      </c>
      <c r="K104" s="163"/>
      <c r="L104" s="26"/>
    </row>
    <row r="105" spans="1:12" ht="58" x14ac:dyDescent="0.35">
      <c r="A105" s="154"/>
      <c r="B105" s="151"/>
      <c r="C105" s="148"/>
      <c r="D105" s="161"/>
      <c r="E105" s="11" t="s">
        <v>146</v>
      </c>
      <c r="F105" s="92" t="s">
        <v>34</v>
      </c>
      <c r="G105" s="92" t="s">
        <v>26</v>
      </c>
      <c r="H105" s="95"/>
      <c r="I105" s="157"/>
      <c r="J105" s="112" t="b">
        <f t="shared" si="1"/>
        <v>0</v>
      </c>
      <c r="K105" s="163"/>
      <c r="L105" s="26"/>
    </row>
    <row r="106" spans="1:12" ht="116.5" thickBot="1" x14ac:dyDescent="0.4">
      <c r="A106" s="155"/>
      <c r="B106" s="152"/>
      <c r="C106" s="149"/>
      <c r="D106" s="162"/>
      <c r="E106" s="34" t="s">
        <v>147</v>
      </c>
      <c r="F106" s="93" t="s">
        <v>34</v>
      </c>
      <c r="G106" s="93" t="s">
        <v>26</v>
      </c>
      <c r="H106" s="96"/>
      <c r="I106" s="158"/>
      <c r="J106" s="113" t="b">
        <f t="shared" si="1"/>
        <v>0</v>
      </c>
      <c r="K106" s="164"/>
      <c r="L106" s="35"/>
    </row>
    <row r="107" spans="1:12" ht="58" x14ac:dyDescent="0.35">
      <c r="A107" s="134">
        <v>20</v>
      </c>
      <c r="B107" s="131">
        <v>3</v>
      </c>
      <c r="C107" s="128" t="s">
        <v>194</v>
      </c>
      <c r="D107" s="141">
        <f>IFERROR(K107/I107,"")</f>
        <v>0</v>
      </c>
      <c r="E107" s="48" t="s">
        <v>148</v>
      </c>
      <c r="F107" s="97" t="s">
        <v>30</v>
      </c>
      <c r="G107" s="70" t="s">
        <v>31</v>
      </c>
      <c r="H107" s="100"/>
      <c r="I107" s="137">
        <f>(ROWS(H107:H111)-COUNTIF(H107:H111, "NA")-COUNTIF(H107:H111, "RI"))</f>
        <v>5</v>
      </c>
      <c r="J107" s="110" t="b">
        <f t="shared" si="1"/>
        <v>0</v>
      </c>
      <c r="K107" s="140">
        <f>SUM(J107:J111)</f>
        <v>0</v>
      </c>
      <c r="L107" s="49"/>
    </row>
    <row r="108" spans="1:12" ht="101.5" x14ac:dyDescent="0.35">
      <c r="A108" s="135"/>
      <c r="B108" s="132"/>
      <c r="C108" s="129"/>
      <c r="D108" s="142"/>
      <c r="E108" s="47" t="s">
        <v>149</v>
      </c>
      <c r="F108" s="98" t="s">
        <v>30</v>
      </c>
      <c r="G108" s="71" t="s">
        <v>31</v>
      </c>
      <c r="H108" s="101"/>
      <c r="I108" s="138"/>
      <c r="J108" s="114" t="b">
        <f t="shared" si="1"/>
        <v>0</v>
      </c>
      <c r="K108" s="138"/>
      <c r="L108" s="50"/>
    </row>
    <row r="109" spans="1:12" ht="58" x14ac:dyDescent="0.35">
      <c r="A109" s="135"/>
      <c r="B109" s="132"/>
      <c r="C109" s="129"/>
      <c r="D109" s="142"/>
      <c r="E109" s="47" t="s">
        <v>150</v>
      </c>
      <c r="F109" s="98" t="s">
        <v>30</v>
      </c>
      <c r="G109" s="71" t="s">
        <v>31</v>
      </c>
      <c r="H109" s="101"/>
      <c r="I109" s="138"/>
      <c r="J109" s="114" t="b">
        <f t="shared" si="1"/>
        <v>0</v>
      </c>
      <c r="K109" s="138"/>
      <c r="L109" s="50"/>
    </row>
    <row r="110" spans="1:12" ht="87" x14ac:dyDescent="0.35">
      <c r="A110" s="135"/>
      <c r="B110" s="132"/>
      <c r="C110" s="129"/>
      <c r="D110" s="142"/>
      <c r="E110" s="47" t="s">
        <v>151</v>
      </c>
      <c r="F110" s="98" t="s">
        <v>30</v>
      </c>
      <c r="G110" s="71" t="s">
        <v>31</v>
      </c>
      <c r="H110" s="101"/>
      <c r="I110" s="138"/>
      <c r="J110" s="114" t="b">
        <f t="shared" si="1"/>
        <v>0</v>
      </c>
      <c r="K110" s="138"/>
      <c r="L110" s="50"/>
    </row>
    <row r="111" spans="1:12" ht="73" thickBot="1" x14ac:dyDescent="0.4">
      <c r="A111" s="144"/>
      <c r="B111" s="166"/>
      <c r="C111" s="165"/>
      <c r="D111" s="145"/>
      <c r="E111" s="53" t="s">
        <v>53</v>
      </c>
      <c r="F111" s="99" t="s">
        <v>30</v>
      </c>
      <c r="G111" s="73" t="s">
        <v>26</v>
      </c>
      <c r="H111" s="102"/>
      <c r="I111" s="146"/>
      <c r="J111" s="115" t="b">
        <f t="shared" si="1"/>
        <v>0</v>
      </c>
      <c r="K111" s="146"/>
      <c r="L111" s="54"/>
    </row>
    <row r="112" spans="1:12" ht="43.5" customHeight="1" x14ac:dyDescent="0.35">
      <c r="A112" s="153">
        <v>21</v>
      </c>
      <c r="B112" s="150">
        <v>3</v>
      </c>
      <c r="C112" s="147" t="s">
        <v>195</v>
      </c>
      <c r="D112" s="160">
        <f>IFERROR(K112/I112,"")</f>
        <v>0</v>
      </c>
      <c r="E112" s="10" t="s">
        <v>196</v>
      </c>
      <c r="F112" s="91" t="s">
        <v>30</v>
      </c>
      <c r="G112" s="67" t="s">
        <v>31</v>
      </c>
      <c r="H112" s="94"/>
      <c r="I112" s="156">
        <f>(ROWS(H112:H116)-COUNTIF(H112:H116, "NA")-COUNTIF(H112:H116, "RI"))</f>
        <v>5</v>
      </c>
      <c r="J112" s="111" t="b">
        <f t="shared" si="1"/>
        <v>0</v>
      </c>
      <c r="K112" s="159">
        <f>SUM(J112:J116)</f>
        <v>0</v>
      </c>
      <c r="L112" s="25"/>
    </row>
    <row r="113" spans="1:12" ht="29" x14ac:dyDescent="0.35">
      <c r="A113" s="154"/>
      <c r="B113" s="151"/>
      <c r="C113" s="148"/>
      <c r="D113" s="161"/>
      <c r="E113" s="11" t="s">
        <v>152</v>
      </c>
      <c r="F113" s="92" t="s">
        <v>30</v>
      </c>
      <c r="G113" s="14" t="s">
        <v>31</v>
      </c>
      <c r="H113" s="95"/>
      <c r="I113" s="157"/>
      <c r="J113" s="112" t="b">
        <f t="shared" si="1"/>
        <v>0</v>
      </c>
      <c r="K113" s="157"/>
      <c r="L113" s="26"/>
    </row>
    <row r="114" spans="1:12" ht="58" x14ac:dyDescent="0.35">
      <c r="A114" s="154"/>
      <c r="B114" s="151"/>
      <c r="C114" s="148"/>
      <c r="D114" s="161"/>
      <c r="E114" s="11" t="s">
        <v>153</v>
      </c>
      <c r="F114" s="92" t="s">
        <v>30</v>
      </c>
      <c r="G114" s="14" t="s">
        <v>154</v>
      </c>
      <c r="H114" s="95"/>
      <c r="I114" s="157"/>
      <c r="J114" s="112" t="b">
        <f t="shared" si="1"/>
        <v>0</v>
      </c>
      <c r="K114" s="157"/>
      <c r="L114" s="26"/>
    </row>
    <row r="115" spans="1:12" ht="58" x14ac:dyDescent="0.35">
      <c r="A115" s="154"/>
      <c r="B115" s="151"/>
      <c r="C115" s="148"/>
      <c r="D115" s="161"/>
      <c r="E115" s="11" t="s">
        <v>156</v>
      </c>
      <c r="F115" s="92" t="s">
        <v>30</v>
      </c>
      <c r="G115" s="14" t="s">
        <v>26</v>
      </c>
      <c r="H115" s="95"/>
      <c r="I115" s="157"/>
      <c r="J115" s="112" t="b">
        <f t="shared" si="1"/>
        <v>0</v>
      </c>
      <c r="K115" s="157"/>
      <c r="L115" s="26"/>
    </row>
    <row r="116" spans="1:12" ht="87.5" thickBot="1" x14ac:dyDescent="0.4">
      <c r="A116" s="155"/>
      <c r="B116" s="152"/>
      <c r="C116" s="149"/>
      <c r="D116" s="162"/>
      <c r="E116" s="34" t="s">
        <v>157</v>
      </c>
      <c r="F116" s="93" t="s">
        <v>30</v>
      </c>
      <c r="G116" s="68" t="s">
        <v>26</v>
      </c>
      <c r="H116" s="96"/>
      <c r="I116" s="158"/>
      <c r="J116" s="113" t="b">
        <f t="shared" si="1"/>
        <v>0</v>
      </c>
      <c r="K116" s="158"/>
      <c r="L116" s="35"/>
    </row>
    <row r="117" spans="1:12" ht="72.5" x14ac:dyDescent="0.35">
      <c r="A117" s="134">
        <v>22</v>
      </c>
      <c r="B117" s="131">
        <v>3</v>
      </c>
      <c r="C117" s="128" t="s">
        <v>197</v>
      </c>
      <c r="D117" s="141">
        <f>IFERROR(K117/I117,"")</f>
        <v>0</v>
      </c>
      <c r="E117" s="48" t="s">
        <v>158</v>
      </c>
      <c r="F117" s="97" t="s">
        <v>29</v>
      </c>
      <c r="G117" s="70" t="s">
        <v>26</v>
      </c>
      <c r="H117" s="100"/>
      <c r="I117" s="137">
        <f>(ROWS(H117:H121)-COUNTIF(H117:H121, "NA")-COUNTIF(H117:H121, "RI"))</f>
        <v>5</v>
      </c>
      <c r="J117" s="110" t="b">
        <f t="shared" si="1"/>
        <v>0</v>
      </c>
      <c r="K117" s="140">
        <f>SUM(J117:J121)</f>
        <v>0</v>
      </c>
      <c r="L117" s="49"/>
    </row>
    <row r="118" spans="1:12" ht="87" x14ac:dyDescent="0.35">
      <c r="A118" s="135"/>
      <c r="B118" s="132"/>
      <c r="C118" s="129"/>
      <c r="D118" s="142"/>
      <c r="E118" s="47" t="s">
        <v>159</v>
      </c>
      <c r="F118" s="98" t="s">
        <v>29</v>
      </c>
      <c r="G118" s="71" t="s">
        <v>26</v>
      </c>
      <c r="H118" s="101"/>
      <c r="I118" s="138"/>
      <c r="J118" s="114" t="b">
        <f t="shared" si="1"/>
        <v>0</v>
      </c>
      <c r="K118" s="138"/>
      <c r="L118" s="50"/>
    </row>
    <row r="119" spans="1:12" ht="43.5" x14ac:dyDescent="0.35">
      <c r="A119" s="135"/>
      <c r="B119" s="132"/>
      <c r="C119" s="129"/>
      <c r="D119" s="142"/>
      <c r="E119" s="47" t="s">
        <v>160</v>
      </c>
      <c r="F119" s="98" t="s">
        <v>29</v>
      </c>
      <c r="G119" s="71" t="s">
        <v>26</v>
      </c>
      <c r="H119" s="101"/>
      <c r="I119" s="138"/>
      <c r="J119" s="114" t="b">
        <f t="shared" si="1"/>
        <v>0</v>
      </c>
      <c r="K119" s="138"/>
      <c r="L119" s="50"/>
    </row>
    <row r="120" spans="1:12" ht="43.5" x14ac:dyDescent="0.35">
      <c r="A120" s="135"/>
      <c r="B120" s="132"/>
      <c r="C120" s="129"/>
      <c r="D120" s="142"/>
      <c r="E120" s="47" t="s">
        <v>161</v>
      </c>
      <c r="F120" s="98" t="s">
        <v>29</v>
      </c>
      <c r="G120" s="71" t="s">
        <v>26</v>
      </c>
      <c r="H120" s="101"/>
      <c r="I120" s="138"/>
      <c r="J120" s="114" t="b">
        <f t="shared" si="1"/>
        <v>0</v>
      </c>
      <c r="K120" s="138"/>
      <c r="L120" s="50"/>
    </row>
    <row r="121" spans="1:12" ht="87.5" thickBot="1" x14ac:dyDescent="0.4">
      <c r="A121" s="136"/>
      <c r="B121" s="133"/>
      <c r="C121" s="130"/>
      <c r="D121" s="143"/>
      <c r="E121" s="51" t="s">
        <v>162</v>
      </c>
      <c r="F121" s="103" t="s">
        <v>29</v>
      </c>
      <c r="G121" s="72" t="s">
        <v>26</v>
      </c>
      <c r="H121" s="104"/>
      <c r="I121" s="139"/>
      <c r="J121" s="105" t="b">
        <f t="shared" si="1"/>
        <v>0</v>
      </c>
      <c r="K121" s="139"/>
      <c r="L121" s="52"/>
    </row>
  </sheetData>
  <sheetProtection algorithmName="SHA-512" hashValue="glfe2NMhS7dDhpFh88TWniVPCXmTO1Co/81PjX82gonqPKWHgtiAsbUqahQPaK33nIsGrWuDjKLP/UUi/C2AHQ==" saltValue="86V96z7fyU5tkuDzjAU93w==" spinCount="100000" sheet="1" objects="1" scenarios="1" formatRows="0"/>
  <mergeCells count="134">
    <mergeCell ref="A27:A32"/>
    <mergeCell ref="B27:B32"/>
    <mergeCell ref="D27:D32"/>
    <mergeCell ref="C27:C32"/>
    <mergeCell ref="I27:I32"/>
    <mergeCell ref="K27:K32"/>
    <mergeCell ref="A84:A89"/>
    <mergeCell ref="C84:C89"/>
    <mergeCell ref="D84:D89"/>
    <mergeCell ref="B80:B83"/>
    <mergeCell ref="B84:B89"/>
    <mergeCell ref="C74:C79"/>
    <mergeCell ref="D74:D79"/>
    <mergeCell ref="B68:B73"/>
    <mergeCell ref="B74:B79"/>
    <mergeCell ref="A49:A52"/>
    <mergeCell ref="C49:C52"/>
    <mergeCell ref="D49:D52"/>
    <mergeCell ref="A53:A57"/>
    <mergeCell ref="C53:C57"/>
    <mergeCell ref="D53:D57"/>
    <mergeCell ref="B49:B52"/>
    <mergeCell ref="B53:B57"/>
    <mergeCell ref="A58:A61"/>
    <mergeCell ref="A80:A83"/>
    <mergeCell ref="D80:D83"/>
    <mergeCell ref="C62:C67"/>
    <mergeCell ref="A62:A67"/>
    <mergeCell ref="D62:D67"/>
    <mergeCell ref="B62:B67"/>
    <mergeCell ref="C68:C73"/>
    <mergeCell ref="A68:A73"/>
    <mergeCell ref="D68:D73"/>
    <mergeCell ref="A74:A79"/>
    <mergeCell ref="A102:A106"/>
    <mergeCell ref="C102:C106"/>
    <mergeCell ref="D102:D106"/>
    <mergeCell ref="A90:A95"/>
    <mergeCell ref="C90:C95"/>
    <mergeCell ref="D90:D95"/>
    <mergeCell ref="A96:A101"/>
    <mergeCell ref="C96:C101"/>
    <mergeCell ref="D96:D101"/>
    <mergeCell ref="B90:B95"/>
    <mergeCell ref="B96:B101"/>
    <mergeCell ref="B102:B106"/>
    <mergeCell ref="C58:C61"/>
    <mergeCell ref="D58:D61"/>
    <mergeCell ref="B58:B61"/>
    <mergeCell ref="A33:A38"/>
    <mergeCell ref="B33:B38"/>
    <mergeCell ref="C33:C38"/>
    <mergeCell ref="D33:D38"/>
    <mergeCell ref="A39:A44"/>
    <mergeCell ref="C39:C44"/>
    <mergeCell ref="D39:D44"/>
    <mergeCell ref="C45:C48"/>
    <mergeCell ref="A45:A48"/>
    <mergeCell ref="D45:D48"/>
    <mergeCell ref="B39:B44"/>
    <mergeCell ref="B45:B48"/>
    <mergeCell ref="C16:C20"/>
    <mergeCell ref="A16:A20"/>
    <mergeCell ref="D16:D20"/>
    <mergeCell ref="B10:B15"/>
    <mergeCell ref="B16:B20"/>
    <mergeCell ref="C21:C26"/>
    <mergeCell ref="A21:A26"/>
    <mergeCell ref="D21:D26"/>
    <mergeCell ref="B21:B26"/>
    <mergeCell ref="A3:L3"/>
    <mergeCell ref="A2:H2"/>
    <mergeCell ref="I5:I9"/>
    <mergeCell ref="C5:C9"/>
    <mergeCell ref="B5:B9"/>
    <mergeCell ref="D5:D9"/>
    <mergeCell ref="A5:A9"/>
    <mergeCell ref="C10:C15"/>
    <mergeCell ref="A10:A15"/>
    <mergeCell ref="D10:D15"/>
    <mergeCell ref="K5:K9"/>
    <mergeCell ref="I33:I38"/>
    <mergeCell ref="K33:K38"/>
    <mergeCell ref="I39:I44"/>
    <mergeCell ref="K39:K44"/>
    <mergeCell ref="I10:I15"/>
    <mergeCell ref="I16:I20"/>
    <mergeCell ref="I21:I26"/>
    <mergeCell ref="K10:K15"/>
    <mergeCell ref="K16:K20"/>
    <mergeCell ref="K21:K26"/>
    <mergeCell ref="K62:K67"/>
    <mergeCell ref="I62:I67"/>
    <mergeCell ref="I68:I73"/>
    <mergeCell ref="K68:K73"/>
    <mergeCell ref="I53:I57"/>
    <mergeCell ref="K53:K57"/>
    <mergeCell ref="I58:I61"/>
    <mergeCell ref="K58:K61"/>
    <mergeCell ref="I45:I48"/>
    <mergeCell ref="K45:K48"/>
    <mergeCell ref="I49:I52"/>
    <mergeCell ref="K49:K52"/>
    <mergeCell ref="I102:I106"/>
    <mergeCell ref="K102:K106"/>
    <mergeCell ref="C107:C111"/>
    <mergeCell ref="B107:B111"/>
    <mergeCell ref="I90:I95"/>
    <mergeCell ref="K90:K95"/>
    <mergeCell ref="I96:I101"/>
    <mergeCell ref="K96:K101"/>
    <mergeCell ref="I74:I79"/>
    <mergeCell ref="K74:K79"/>
    <mergeCell ref="I80:I83"/>
    <mergeCell ref="K80:K83"/>
    <mergeCell ref="I84:I89"/>
    <mergeCell ref="K84:K89"/>
    <mergeCell ref="C80:C83"/>
    <mergeCell ref="C117:C121"/>
    <mergeCell ref="B117:B121"/>
    <mergeCell ref="A117:A121"/>
    <mergeCell ref="I117:I121"/>
    <mergeCell ref="K117:K121"/>
    <mergeCell ref="D117:D121"/>
    <mergeCell ref="A107:A111"/>
    <mergeCell ref="D107:D111"/>
    <mergeCell ref="I107:I111"/>
    <mergeCell ref="K107:K111"/>
    <mergeCell ref="C112:C116"/>
    <mergeCell ref="B112:B116"/>
    <mergeCell ref="A112:A116"/>
    <mergeCell ref="I112:I116"/>
    <mergeCell ref="K112:K116"/>
    <mergeCell ref="D112:D116"/>
  </mergeCells>
  <conditionalFormatting sqref="D5:D121">
    <cfRule type="cellIs" dxfId="8" priority="1" operator="between">
      <formula>0.8</formula>
      <formula>0.89</formula>
    </cfRule>
    <cfRule type="cellIs" dxfId="7" priority="2" operator="lessThan">
      <formula>0.8</formula>
    </cfRule>
    <cfRule type="cellIs" dxfId="6" priority="3" operator="greaterThanOrEqual">
      <formula>0.9</formula>
    </cfRule>
  </conditionalFormatting>
  <dataValidations count="1">
    <dataValidation type="list" allowBlank="1" showInputMessage="1" showErrorMessage="1" sqref="H5:H121" xr:uid="{00000000-0002-0000-0100-000000000000}">
      <formula1>cotation2</formula1>
    </dataValidation>
  </dataValidations>
  <hyperlinks>
    <hyperlink ref="L2" location="Résultats!A1" display="Résultats" xr:uid="{1B3E97B6-C732-4501-86C0-B888B7ED033A}"/>
  </hyperlinks>
  <pageMargins left="0.70866141732283472" right="0.70866141732283472" top="0.74803149606299213" bottom="0.74803149606299213" header="0.31496062992125984" footer="0.31496062992125984"/>
  <pageSetup paperSize="9" scale="68" fitToHeight="0" orientation="landscape" r:id="rId1"/>
  <headerFooter>
    <oddHeader>&amp;LCertification HAS V2027&amp;CLes 22 critères impératifs&amp;ROutil HBT Version 1</oddHeader>
    <oddFooter>&amp;LHôpitaux du Bassin de Thau&amp;C&amp;P sur &amp;N&amp;R&amp;D</oddFooter>
  </headerFooter>
  <rowBreaks count="14" manualBreakCount="14">
    <brk id="15" max="11" man="1"/>
    <brk id="26" max="11" man="1"/>
    <brk id="32" max="11" man="1"/>
    <brk id="38" max="11" man="1"/>
    <brk id="48" max="11" man="1"/>
    <brk id="57" max="11" man="1"/>
    <brk id="67" max="11" man="1"/>
    <brk id="73" max="11" man="1"/>
    <brk id="79" max="11" man="1"/>
    <brk id="89" max="11" man="1"/>
    <brk id="95" max="11" man="1"/>
    <brk id="101" max="11" man="1"/>
    <brk id="106" max="11" man="1"/>
    <brk id="111" max="11"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4:C33"/>
  <sheetViews>
    <sheetView showGridLines="0" zoomScale="70" zoomScaleNormal="70" workbookViewId="0"/>
  </sheetViews>
  <sheetFormatPr baseColWidth="10" defaultRowHeight="14.5" x14ac:dyDescent="0.35"/>
  <cols>
    <col min="1" max="1" width="4.54296875" customWidth="1"/>
    <col min="2" max="2" width="52.26953125" customWidth="1"/>
    <col min="3" max="3" width="14" customWidth="1"/>
  </cols>
  <sheetData>
    <row r="4" spans="1:3" ht="21" x14ac:dyDescent="0.35">
      <c r="A4" s="177" t="s">
        <v>13</v>
      </c>
      <c r="B4" s="178"/>
      <c r="C4" s="28" t="s">
        <v>59</v>
      </c>
    </row>
    <row r="5" spans="1:3" ht="18.5" x14ac:dyDescent="0.45">
      <c r="A5" s="109">
        <v>1</v>
      </c>
      <c r="B5" s="29" t="s">
        <v>206</v>
      </c>
      <c r="C5" s="116">
        <f>'Grille de cotation'!D5</f>
        <v>0</v>
      </c>
    </row>
    <row r="6" spans="1:3" ht="18.5" x14ac:dyDescent="0.45">
      <c r="A6" s="109">
        <v>2</v>
      </c>
      <c r="B6" s="29" t="s">
        <v>203</v>
      </c>
      <c r="C6" s="116">
        <f>'Grille de cotation'!D10</f>
        <v>0</v>
      </c>
    </row>
    <row r="7" spans="1:3" ht="18.5" x14ac:dyDescent="0.45">
      <c r="A7" s="109">
        <v>3</v>
      </c>
      <c r="B7" s="29" t="s">
        <v>204</v>
      </c>
      <c r="C7" s="116">
        <f>'Grille de cotation'!D16</f>
        <v>0</v>
      </c>
    </row>
    <row r="8" spans="1:3" ht="18.5" x14ac:dyDescent="0.45">
      <c r="A8" s="109">
        <v>4</v>
      </c>
      <c r="B8" s="29" t="s">
        <v>202</v>
      </c>
      <c r="C8" s="116">
        <f>'Grille de cotation'!D21</f>
        <v>0</v>
      </c>
    </row>
    <row r="9" spans="1:3" ht="18.5" x14ac:dyDescent="0.45">
      <c r="A9" s="109">
        <v>5</v>
      </c>
      <c r="B9" s="29" t="s">
        <v>210</v>
      </c>
      <c r="C9" s="116">
        <f>'Grille de cotation'!D27</f>
        <v>0</v>
      </c>
    </row>
    <row r="10" spans="1:3" ht="18.5" x14ac:dyDescent="0.45">
      <c r="A10" s="109">
        <v>6</v>
      </c>
      <c r="B10" s="29" t="s">
        <v>61</v>
      </c>
      <c r="C10" s="116">
        <f>'Grille de cotation'!D33</f>
        <v>0</v>
      </c>
    </row>
    <row r="11" spans="1:3" ht="18.5" x14ac:dyDescent="0.45">
      <c r="A11" s="109">
        <v>7</v>
      </c>
      <c r="B11" s="29" t="s">
        <v>209</v>
      </c>
      <c r="C11" s="116">
        <f>'Grille de cotation'!D39</f>
        <v>0</v>
      </c>
    </row>
    <row r="12" spans="1:3" ht="18.5" x14ac:dyDescent="0.45">
      <c r="A12" s="109">
        <v>8</v>
      </c>
      <c r="B12" s="29" t="s">
        <v>163</v>
      </c>
      <c r="C12" s="116">
        <f>'Grille de cotation'!D45</f>
        <v>0</v>
      </c>
    </row>
    <row r="13" spans="1:3" ht="18.5" x14ac:dyDescent="0.45">
      <c r="A13" s="109">
        <v>9</v>
      </c>
      <c r="B13" s="29" t="s">
        <v>164</v>
      </c>
      <c r="C13" s="116">
        <f>'Grille de cotation'!D49</f>
        <v>0</v>
      </c>
    </row>
    <row r="14" spans="1:3" ht="18.5" x14ac:dyDescent="0.45">
      <c r="A14" s="109">
        <v>10</v>
      </c>
      <c r="B14" s="29" t="s">
        <v>165</v>
      </c>
      <c r="C14" s="116">
        <f>'Grille de cotation'!D53</f>
        <v>0</v>
      </c>
    </row>
    <row r="15" spans="1:3" ht="18.5" x14ac:dyDescent="0.45">
      <c r="A15" s="109">
        <v>11</v>
      </c>
      <c r="B15" s="29" t="s">
        <v>62</v>
      </c>
      <c r="C15" s="116">
        <f>'Grille de cotation'!D58</f>
        <v>0</v>
      </c>
    </row>
    <row r="16" spans="1:3" ht="18.5" x14ac:dyDescent="0.45">
      <c r="A16" s="109">
        <v>12</v>
      </c>
      <c r="B16" s="29" t="s">
        <v>166</v>
      </c>
      <c r="C16" s="116">
        <f>'Grille de cotation'!D62</f>
        <v>0</v>
      </c>
    </row>
    <row r="17" spans="1:3" ht="18.5" x14ac:dyDescent="0.45">
      <c r="A17" s="109">
        <v>13</v>
      </c>
      <c r="B17" s="29" t="s">
        <v>205</v>
      </c>
      <c r="C17" s="116">
        <f>'Grille de cotation'!D68</f>
        <v>0</v>
      </c>
    </row>
    <row r="18" spans="1:3" ht="18.5" x14ac:dyDescent="0.45">
      <c r="A18" s="109">
        <v>14</v>
      </c>
      <c r="B18" s="29" t="s">
        <v>211</v>
      </c>
      <c r="C18" s="116">
        <f>'Grille de cotation'!D74</f>
        <v>0</v>
      </c>
    </row>
    <row r="19" spans="1:3" ht="18.5" x14ac:dyDescent="0.45">
      <c r="A19" s="109">
        <v>15</v>
      </c>
      <c r="B19" s="29" t="s">
        <v>167</v>
      </c>
      <c r="C19" s="116">
        <f>'Grille de cotation'!D80</f>
        <v>0</v>
      </c>
    </row>
    <row r="20" spans="1:3" ht="18.5" x14ac:dyDescent="0.45">
      <c r="A20" s="109">
        <v>16</v>
      </c>
      <c r="B20" s="29" t="s">
        <v>208</v>
      </c>
      <c r="C20" s="116">
        <f>'Grille de cotation'!D84</f>
        <v>0</v>
      </c>
    </row>
    <row r="21" spans="1:3" ht="18.5" x14ac:dyDescent="0.45">
      <c r="A21" s="109">
        <v>17</v>
      </c>
      <c r="B21" s="29" t="s">
        <v>207</v>
      </c>
      <c r="C21" s="116">
        <f>'Grille de cotation'!D90</f>
        <v>0</v>
      </c>
    </row>
    <row r="22" spans="1:3" ht="18.5" x14ac:dyDescent="0.45">
      <c r="A22" s="109">
        <v>18</v>
      </c>
      <c r="B22" s="29" t="s">
        <v>201</v>
      </c>
      <c r="C22" s="116">
        <f>'Grille de cotation'!D96</f>
        <v>0</v>
      </c>
    </row>
    <row r="23" spans="1:3" ht="18.5" x14ac:dyDescent="0.45">
      <c r="A23" s="109">
        <v>19</v>
      </c>
      <c r="B23" s="29" t="s">
        <v>212</v>
      </c>
      <c r="C23" s="116">
        <f>'Grille de cotation'!D102</f>
        <v>0</v>
      </c>
    </row>
    <row r="24" spans="1:3" ht="18.5" x14ac:dyDescent="0.45">
      <c r="A24" s="109">
        <v>20</v>
      </c>
      <c r="B24" s="29" t="s">
        <v>168</v>
      </c>
      <c r="C24" s="116">
        <f>'Grille de cotation'!D107</f>
        <v>0</v>
      </c>
    </row>
    <row r="25" spans="1:3" ht="18.5" x14ac:dyDescent="0.45">
      <c r="A25" s="109">
        <v>21</v>
      </c>
      <c r="B25" s="29" t="s">
        <v>169</v>
      </c>
      <c r="C25" s="116">
        <f>'Grille de cotation'!D112</f>
        <v>0</v>
      </c>
    </row>
    <row r="26" spans="1:3" ht="18.5" x14ac:dyDescent="0.45">
      <c r="A26" s="109">
        <v>22</v>
      </c>
      <c r="B26" s="29" t="s">
        <v>170</v>
      </c>
      <c r="C26" s="116">
        <f>'Grille de cotation'!D117</f>
        <v>0</v>
      </c>
    </row>
    <row r="29" spans="1:3" ht="23.5" x14ac:dyDescent="0.55000000000000004">
      <c r="B29" s="86" t="s">
        <v>171</v>
      </c>
      <c r="C29" s="107">
        <f>AVERAGE(C5:C26)</f>
        <v>0</v>
      </c>
    </row>
    <row r="30" spans="1:3" ht="30" customHeight="1" x14ac:dyDescent="0.35">
      <c r="B30" s="87" t="s">
        <v>173</v>
      </c>
      <c r="C30" s="108">
        <f>COUNTIF(C5:C26,"100%")/COUNT(C5:C26)</f>
        <v>0</v>
      </c>
    </row>
    <row r="31" spans="1:3" ht="30" customHeight="1" x14ac:dyDescent="0.35">
      <c r="B31" s="88" t="s">
        <v>172</v>
      </c>
      <c r="C31" s="108">
        <f>COUNTIF(C5:C26,"&gt;=80%")/COUNT(C5:C26)</f>
        <v>0</v>
      </c>
    </row>
    <row r="32" spans="1:3" ht="30" customHeight="1" x14ac:dyDescent="0.35">
      <c r="B32" s="89" t="s">
        <v>174</v>
      </c>
      <c r="C32" s="108">
        <f>COUNTIF(C5:C26,"&lt;80%")/COUNT(C5:C26)</f>
        <v>1</v>
      </c>
    </row>
    <row r="33" ht="30" customHeight="1" x14ac:dyDescent="0.35"/>
  </sheetData>
  <sheetProtection algorithmName="SHA-512" hashValue="z+GxGULvkVcTUncItS2u851Hpyfv/vxKh/5D/TQ1JyFcVSUSDjoEx7l9Fv/IZ3eK0LUxd2dtyUUvEp9CYT09LA==" saltValue="BL3nmFU7uxcmBpswQC/3/Q==" spinCount="100000" sheet="1" objects="1" scenarios="1"/>
  <mergeCells count="1">
    <mergeCell ref="A4:B4"/>
  </mergeCells>
  <conditionalFormatting sqref="C30">
    <cfRule type="cellIs" dxfId="5" priority="6" operator="lessThan">
      <formula>0.8</formula>
    </cfRule>
    <cfRule type="cellIs" dxfId="4" priority="7" operator="greaterThanOrEqual">
      <formula>0.8</formula>
    </cfRule>
  </conditionalFormatting>
  <conditionalFormatting sqref="C31">
    <cfRule type="cellIs" dxfId="3" priority="3" operator="greaterThanOrEqual">
      <formula>0.8</formula>
    </cfRule>
    <cfRule type="cellIs" dxfId="2" priority="4" operator="lessThan">
      <formula>0.8</formula>
    </cfRule>
  </conditionalFormatting>
  <conditionalFormatting sqref="C32">
    <cfRule type="cellIs" dxfId="1" priority="1" operator="greaterThan">
      <formula>0.5</formula>
    </cfRule>
    <cfRule type="cellIs" dxfId="0" priority="2" operator="lessThanOrEqual">
      <formula>0.5</formula>
    </cfRule>
  </conditionalFormatting>
  <pageMargins left="0.70866141732283472" right="0.70866141732283472" top="0.74803149606299213" bottom="0.74803149606299213" header="0.31496062992125984" footer="0.31496062992125984"/>
  <pageSetup paperSize="9" scale="53" orientation="landscape" r:id="rId1"/>
  <headerFooter>
    <oddHeader>&amp;LCertification HAS V2027&amp;CLes 22 critères impératifs&amp;ROutil HBT Version 1</oddHeader>
    <oddFooter>&amp;LHôpitaux du Bassin de Thau&amp;C&amp;P sur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00"/>
  <sheetViews>
    <sheetView zoomScale="60" zoomScaleNormal="60" workbookViewId="0">
      <selection activeCell="G6" sqref="G6"/>
    </sheetView>
  </sheetViews>
  <sheetFormatPr baseColWidth="10" defaultRowHeight="14.5" x14ac:dyDescent="0.35"/>
  <cols>
    <col min="1" max="1" width="37.453125" style="5" customWidth="1"/>
    <col min="2" max="2" width="53.453125" customWidth="1"/>
    <col min="3" max="3" width="58.453125" customWidth="1"/>
    <col min="4" max="4" width="22.81640625" style="1" customWidth="1"/>
    <col min="5" max="5" width="17.453125" style="1" customWidth="1"/>
    <col min="6" max="6" width="41.453125" style="6" customWidth="1"/>
  </cols>
  <sheetData>
    <row r="1" spans="1:6" ht="55.5" customHeight="1" x14ac:dyDescent="0.35">
      <c r="A1" s="179" t="s">
        <v>4</v>
      </c>
      <c r="B1" s="179"/>
      <c r="C1" s="179"/>
      <c r="D1" s="179"/>
      <c r="E1" s="179"/>
      <c r="F1" s="179"/>
    </row>
    <row r="2" spans="1:6" ht="30.75" customHeight="1" x14ac:dyDescent="0.35">
      <c r="A2" s="22" t="s">
        <v>2</v>
      </c>
      <c r="B2" s="30"/>
      <c r="C2" s="23"/>
      <c r="D2" s="20"/>
      <c r="E2" s="20"/>
      <c r="F2" s="32" t="s">
        <v>64</v>
      </c>
    </row>
    <row r="3" spans="1:6" ht="32.25" customHeight="1" x14ac:dyDescent="0.35">
      <c r="A3" s="22" t="s">
        <v>3</v>
      </c>
      <c r="B3" s="30"/>
      <c r="C3" s="23"/>
      <c r="D3" s="20"/>
      <c r="E3" s="20"/>
      <c r="F3" s="33" t="s">
        <v>65</v>
      </c>
    </row>
    <row r="4" spans="1:6" ht="51.75" customHeight="1" x14ac:dyDescent="0.35">
      <c r="A4" s="24"/>
      <c r="B4" s="23"/>
      <c r="C4" s="23"/>
      <c r="D4" s="20"/>
      <c r="E4" s="20"/>
      <c r="F4" s="21"/>
    </row>
    <row r="5" spans="1:6" ht="33" customHeight="1" x14ac:dyDescent="0.35">
      <c r="A5" s="106" t="s">
        <v>5</v>
      </c>
      <c r="B5" s="106" t="s">
        <v>6</v>
      </c>
      <c r="C5" s="106" t="s">
        <v>7</v>
      </c>
      <c r="D5" s="106" t="s">
        <v>8</v>
      </c>
      <c r="E5" s="106" t="s">
        <v>9</v>
      </c>
      <c r="F5" s="106" t="s">
        <v>10</v>
      </c>
    </row>
    <row r="6" spans="1:6" ht="50.15" customHeight="1" x14ac:dyDescent="0.35">
      <c r="A6" s="7"/>
      <c r="B6" s="7"/>
      <c r="C6" s="7"/>
      <c r="D6" s="7"/>
      <c r="E6" s="7"/>
      <c r="F6" s="7"/>
    </row>
    <row r="7" spans="1:6" ht="50.15" customHeight="1" x14ac:dyDescent="0.35">
      <c r="A7" s="7"/>
      <c r="B7" s="7"/>
      <c r="C7" s="7"/>
      <c r="D7" s="7"/>
      <c r="E7" s="7"/>
      <c r="F7" s="7"/>
    </row>
    <row r="8" spans="1:6" ht="50.15" customHeight="1" x14ac:dyDescent="0.35">
      <c r="A8" s="7"/>
      <c r="B8" s="7"/>
      <c r="C8" s="7"/>
      <c r="D8" s="7"/>
      <c r="E8" s="7"/>
      <c r="F8" s="7"/>
    </row>
    <row r="9" spans="1:6" ht="50.15" customHeight="1" x14ac:dyDescent="0.35">
      <c r="A9" s="7"/>
      <c r="B9" s="7"/>
      <c r="C9" s="7"/>
      <c r="D9" s="7"/>
      <c r="E9" s="7"/>
      <c r="F9" s="7"/>
    </row>
    <row r="10" spans="1:6" ht="50.15" customHeight="1" x14ac:dyDescent="0.35">
      <c r="A10" s="7"/>
      <c r="B10" s="7"/>
      <c r="C10" s="7"/>
      <c r="D10" s="7"/>
      <c r="E10" s="7"/>
      <c r="F10" s="7"/>
    </row>
    <row r="11" spans="1:6" ht="50.15" customHeight="1" x14ac:dyDescent="0.35">
      <c r="A11" s="7"/>
      <c r="B11" s="7"/>
      <c r="C11" s="7"/>
      <c r="D11" s="7"/>
      <c r="E11" s="7"/>
      <c r="F11" s="7"/>
    </row>
    <row r="12" spans="1:6" ht="50.15" customHeight="1" x14ac:dyDescent="0.35">
      <c r="A12" s="7"/>
      <c r="B12" s="7"/>
      <c r="C12" s="7"/>
      <c r="D12" s="7"/>
      <c r="E12" s="7"/>
      <c r="F12" s="7"/>
    </row>
    <row r="13" spans="1:6" ht="50.15" customHeight="1" x14ac:dyDescent="0.35">
      <c r="A13" s="7"/>
      <c r="B13" s="7"/>
      <c r="C13" s="7"/>
      <c r="D13" s="7"/>
      <c r="E13" s="7"/>
      <c r="F13" s="7"/>
    </row>
    <row r="14" spans="1:6" ht="50.15" customHeight="1" x14ac:dyDescent="0.35">
      <c r="A14" s="7"/>
      <c r="B14" s="7"/>
      <c r="C14" s="7"/>
      <c r="D14" s="7"/>
      <c r="E14" s="7"/>
      <c r="F14" s="7"/>
    </row>
    <row r="15" spans="1:6" ht="50.15" customHeight="1" x14ac:dyDescent="0.35">
      <c r="A15" s="7"/>
      <c r="B15" s="7"/>
      <c r="C15" s="7"/>
      <c r="D15" s="7"/>
      <c r="E15" s="7"/>
      <c r="F15" s="7"/>
    </row>
    <row r="16" spans="1:6" ht="50.15" customHeight="1" x14ac:dyDescent="0.35">
      <c r="A16" s="7"/>
      <c r="B16" s="7"/>
      <c r="C16" s="7"/>
      <c r="D16" s="7"/>
      <c r="E16" s="7"/>
      <c r="F16" s="7"/>
    </row>
    <row r="17" spans="1:6" ht="50.15" customHeight="1" x14ac:dyDescent="0.35">
      <c r="A17" s="7"/>
      <c r="B17" s="7"/>
      <c r="C17" s="7"/>
      <c r="D17" s="7"/>
      <c r="E17" s="7"/>
      <c r="F17" s="7"/>
    </row>
    <row r="18" spans="1:6" ht="50.15" customHeight="1" x14ac:dyDescent="0.35">
      <c r="A18" s="7"/>
      <c r="B18" s="7"/>
      <c r="C18" s="7"/>
      <c r="D18" s="7"/>
      <c r="E18" s="7"/>
      <c r="F18" s="7"/>
    </row>
    <row r="19" spans="1:6" ht="50.15" customHeight="1" x14ac:dyDescent="0.35">
      <c r="A19" s="7"/>
      <c r="B19" s="7"/>
      <c r="C19" s="7"/>
      <c r="D19" s="7"/>
      <c r="E19" s="7"/>
      <c r="F19" s="7"/>
    </row>
    <row r="20" spans="1:6" ht="50.15" customHeight="1" x14ac:dyDescent="0.35">
      <c r="A20" s="7"/>
      <c r="B20" s="7"/>
      <c r="C20" s="7"/>
      <c r="D20" s="7"/>
      <c r="E20" s="7"/>
      <c r="F20" s="7"/>
    </row>
    <row r="21" spans="1:6" ht="50.15" customHeight="1" x14ac:dyDescent="0.35">
      <c r="A21" s="7"/>
      <c r="B21" s="7"/>
      <c r="C21" s="7"/>
      <c r="D21" s="7"/>
      <c r="E21" s="7"/>
      <c r="F21" s="7"/>
    </row>
    <row r="22" spans="1:6" ht="50.15" customHeight="1" x14ac:dyDescent="0.35">
      <c r="A22" s="7"/>
      <c r="B22" s="7"/>
      <c r="C22" s="7"/>
      <c r="D22" s="7"/>
      <c r="E22" s="7"/>
      <c r="F22" s="7"/>
    </row>
    <row r="23" spans="1:6" ht="50.15" customHeight="1" x14ac:dyDescent="0.35">
      <c r="A23" s="7"/>
      <c r="B23" s="7"/>
      <c r="C23" s="7"/>
      <c r="D23" s="7"/>
      <c r="E23" s="7"/>
      <c r="F23" s="7"/>
    </row>
    <row r="24" spans="1:6" ht="50.15" customHeight="1" x14ac:dyDescent="0.35">
      <c r="A24" s="7"/>
      <c r="B24" s="7"/>
      <c r="C24" s="7"/>
      <c r="D24" s="7"/>
      <c r="E24" s="7"/>
      <c r="F24" s="7"/>
    </row>
    <row r="25" spans="1:6" ht="50.15" customHeight="1" x14ac:dyDescent="0.35">
      <c r="A25" s="7"/>
      <c r="B25" s="7"/>
      <c r="C25" s="7"/>
      <c r="D25" s="7"/>
      <c r="E25" s="7"/>
      <c r="F25" s="7"/>
    </row>
    <row r="26" spans="1:6" ht="50.15" customHeight="1" x14ac:dyDescent="0.35">
      <c r="A26" s="7"/>
      <c r="B26" s="7"/>
      <c r="C26" s="7"/>
      <c r="D26" s="7"/>
      <c r="E26" s="7"/>
      <c r="F26" s="7"/>
    </row>
    <row r="27" spans="1:6" ht="50.15" customHeight="1" x14ac:dyDescent="0.35">
      <c r="A27" s="7"/>
      <c r="B27" s="7"/>
      <c r="C27" s="7"/>
      <c r="D27" s="7"/>
      <c r="E27" s="7"/>
      <c r="F27" s="7"/>
    </row>
    <row r="28" spans="1:6" ht="50.15" customHeight="1" x14ac:dyDescent="0.35">
      <c r="A28" s="7"/>
      <c r="B28" s="7"/>
      <c r="C28" s="7"/>
      <c r="D28" s="7"/>
      <c r="E28" s="7"/>
      <c r="F28" s="7"/>
    </row>
    <row r="29" spans="1:6" ht="50.15" customHeight="1" x14ac:dyDescent="0.35">
      <c r="A29" s="7"/>
      <c r="B29" s="7"/>
      <c r="C29" s="7"/>
      <c r="D29" s="7"/>
      <c r="E29" s="7"/>
      <c r="F29" s="7"/>
    </row>
    <row r="30" spans="1:6" ht="50.15" customHeight="1" x14ac:dyDescent="0.35">
      <c r="A30" s="7"/>
      <c r="B30" s="7"/>
      <c r="C30" s="7"/>
      <c r="D30" s="7"/>
      <c r="E30" s="7"/>
      <c r="F30" s="7"/>
    </row>
    <row r="31" spans="1:6" ht="50.15" customHeight="1" x14ac:dyDescent="0.35">
      <c r="A31" s="7"/>
      <c r="B31" s="7"/>
      <c r="C31" s="7"/>
      <c r="D31" s="7"/>
      <c r="E31" s="7"/>
      <c r="F31" s="7"/>
    </row>
    <row r="32" spans="1:6" ht="50.15" customHeight="1" x14ac:dyDescent="0.35">
      <c r="A32" s="7"/>
      <c r="B32" s="7"/>
      <c r="C32" s="7"/>
      <c r="D32" s="7"/>
      <c r="E32" s="7"/>
      <c r="F32" s="7"/>
    </row>
    <row r="33" spans="1:6" ht="50.15" customHeight="1" x14ac:dyDescent="0.35">
      <c r="A33" s="7"/>
      <c r="B33" s="7"/>
      <c r="C33" s="7"/>
      <c r="D33" s="7"/>
      <c r="E33" s="7"/>
      <c r="F33" s="7"/>
    </row>
    <row r="34" spans="1:6" ht="50.15" customHeight="1" x14ac:dyDescent="0.35">
      <c r="A34" s="7"/>
      <c r="B34" s="7"/>
      <c r="C34" s="7"/>
      <c r="D34" s="7"/>
      <c r="E34" s="7"/>
      <c r="F34" s="7"/>
    </row>
    <row r="35" spans="1:6" ht="50.15" customHeight="1" x14ac:dyDescent="0.35">
      <c r="A35" s="7"/>
      <c r="B35" s="7"/>
      <c r="C35" s="7"/>
      <c r="D35" s="7"/>
      <c r="E35" s="7"/>
      <c r="F35" s="7"/>
    </row>
    <row r="36" spans="1:6" ht="50.15" customHeight="1" x14ac:dyDescent="0.35">
      <c r="A36" s="7"/>
      <c r="B36" s="7"/>
      <c r="C36" s="7"/>
      <c r="D36" s="7"/>
      <c r="E36" s="7"/>
      <c r="F36" s="7"/>
    </row>
    <row r="37" spans="1:6" ht="50.15" customHeight="1" x14ac:dyDescent="0.35">
      <c r="A37" s="7"/>
      <c r="B37" s="7"/>
      <c r="C37" s="7"/>
      <c r="D37" s="7"/>
      <c r="E37" s="7"/>
      <c r="F37" s="7"/>
    </row>
    <row r="38" spans="1:6" ht="50.15" customHeight="1" x14ac:dyDescent="0.35">
      <c r="A38" s="7"/>
      <c r="B38" s="7"/>
      <c r="C38" s="7"/>
      <c r="D38" s="7"/>
      <c r="E38" s="7"/>
      <c r="F38" s="7"/>
    </row>
    <row r="39" spans="1:6" ht="50.15" customHeight="1" x14ac:dyDescent="0.35">
      <c r="A39" s="7"/>
      <c r="B39" s="7"/>
      <c r="C39" s="7"/>
      <c r="D39" s="7"/>
      <c r="E39" s="7"/>
      <c r="F39" s="7"/>
    </row>
    <row r="40" spans="1:6" ht="50.15" customHeight="1" x14ac:dyDescent="0.35">
      <c r="A40" s="7"/>
      <c r="B40" s="7"/>
      <c r="C40" s="7"/>
      <c r="D40" s="7"/>
      <c r="E40" s="7"/>
      <c r="F40" s="7"/>
    </row>
    <row r="41" spans="1:6" ht="50.15" customHeight="1" x14ac:dyDescent="0.35">
      <c r="A41" s="7"/>
      <c r="B41" s="7"/>
      <c r="C41" s="7"/>
      <c r="D41" s="7"/>
      <c r="E41" s="7"/>
      <c r="F41" s="7"/>
    </row>
    <row r="42" spans="1:6" ht="50.15" customHeight="1" x14ac:dyDescent="0.35">
      <c r="A42" s="7"/>
      <c r="B42" s="7"/>
      <c r="C42" s="7"/>
      <c r="D42" s="7"/>
      <c r="E42" s="7"/>
      <c r="F42" s="7"/>
    </row>
    <row r="43" spans="1:6" ht="50.15" customHeight="1" x14ac:dyDescent="0.35">
      <c r="A43" s="7"/>
      <c r="B43" s="7"/>
      <c r="C43" s="7"/>
      <c r="D43" s="7"/>
      <c r="E43" s="7"/>
      <c r="F43" s="7"/>
    </row>
    <row r="44" spans="1:6" ht="50.15" customHeight="1" x14ac:dyDescent="0.35">
      <c r="A44" s="7"/>
      <c r="B44" s="7"/>
      <c r="C44" s="7"/>
      <c r="D44" s="7"/>
      <c r="E44" s="7"/>
      <c r="F44" s="7"/>
    </row>
    <row r="45" spans="1:6" ht="50.15" customHeight="1" x14ac:dyDescent="0.35">
      <c r="A45" s="7"/>
      <c r="B45" s="7"/>
      <c r="C45" s="7"/>
      <c r="D45" s="7"/>
      <c r="E45" s="7"/>
      <c r="F45" s="7"/>
    </row>
    <row r="46" spans="1:6" ht="50.15" customHeight="1" x14ac:dyDescent="0.35">
      <c r="A46" s="7"/>
      <c r="B46" s="7"/>
      <c r="C46" s="7"/>
      <c r="D46" s="7"/>
      <c r="E46" s="7"/>
      <c r="F46" s="7"/>
    </row>
    <row r="47" spans="1:6" ht="50.15" customHeight="1" x14ac:dyDescent="0.35">
      <c r="A47" s="7"/>
      <c r="B47" s="7"/>
      <c r="C47" s="7"/>
      <c r="D47" s="7"/>
      <c r="E47" s="7"/>
      <c r="F47" s="7"/>
    </row>
    <row r="48" spans="1:6" ht="50.15" customHeight="1" x14ac:dyDescent="0.35">
      <c r="A48" s="7"/>
      <c r="B48" s="7"/>
      <c r="C48" s="7"/>
      <c r="D48" s="7"/>
      <c r="E48" s="7"/>
      <c r="F48" s="7"/>
    </row>
    <row r="49" spans="1:6" ht="50.15" customHeight="1" x14ac:dyDescent="0.35">
      <c r="A49" s="7"/>
      <c r="B49" s="7"/>
      <c r="C49" s="7"/>
      <c r="D49" s="7"/>
      <c r="E49" s="7"/>
      <c r="F49" s="7"/>
    </row>
    <row r="50" spans="1:6" ht="50.15" customHeight="1" x14ac:dyDescent="0.35">
      <c r="A50" s="7"/>
      <c r="B50" s="7"/>
      <c r="C50" s="7"/>
      <c r="D50" s="7"/>
      <c r="E50" s="7"/>
      <c r="F50" s="7"/>
    </row>
    <row r="51" spans="1:6" ht="50.15" customHeight="1" x14ac:dyDescent="0.35">
      <c r="A51" s="7"/>
      <c r="B51" s="7"/>
      <c r="C51" s="7"/>
      <c r="D51" s="7"/>
      <c r="E51" s="7"/>
      <c r="F51" s="7"/>
    </row>
    <row r="52" spans="1:6" ht="50.15" customHeight="1" x14ac:dyDescent="0.35">
      <c r="A52" s="7"/>
      <c r="B52" s="7"/>
      <c r="C52" s="7"/>
      <c r="D52" s="7"/>
      <c r="E52" s="7"/>
      <c r="F52" s="7"/>
    </row>
    <row r="53" spans="1:6" ht="50.15" customHeight="1" x14ac:dyDescent="0.35">
      <c r="A53" s="7"/>
      <c r="B53" s="7"/>
      <c r="C53" s="7"/>
      <c r="D53" s="7"/>
      <c r="E53" s="7"/>
      <c r="F53" s="7"/>
    </row>
    <row r="54" spans="1:6" ht="50.15" customHeight="1" x14ac:dyDescent="0.35">
      <c r="A54" s="7"/>
      <c r="B54" s="7"/>
      <c r="C54" s="7"/>
      <c r="D54" s="7"/>
      <c r="E54" s="7"/>
      <c r="F54" s="7"/>
    </row>
    <row r="55" spans="1:6" ht="50.15" customHeight="1" x14ac:dyDescent="0.35">
      <c r="A55" s="7"/>
      <c r="B55" s="7"/>
      <c r="C55" s="7"/>
      <c r="D55" s="7"/>
      <c r="E55" s="7"/>
      <c r="F55" s="7"/>
    </row>
    <row r="56" spans="1:6" ht="50.15" customHeight="1" x14ac:dyDescent="0.35">
      <c r="A56" s="7"/>
      <c r="B56" s="7"/>
      <c r="C56" s="7"/>
      <c r="D56" s="7"/>
      <c r="E56" s="7"/>
      <c r="F56" s="7"/>
    </row>
    <row r="57" spans="1:6" ht="50.15" customHeight="1" x14ac:dyDescent="0.35">
      <c r="A57" s="7"/>
      <c r="B57" s="7"/>
      <c r="C57" s="7"/>
      <c r="D57" s="7"/>
      <c r="E57" s="7"/>
      <c r="F57" s="7"/>
    </row>
    <row r="58" spans="1:6" ht="50.15" customHeight="1" x14ac:dyDescent="0.35">
      <c r="A58" s="7"/>
      <c r="B58" s="7"/>
      <c r="C58" s="7"/>
      <c r="D58" s="7"/>
      <c r="E58" s="7"/>
      <c r="F58" s="7"/>
    </row>
    <row r="59" spans="1:6" ht="50.15" customHeight="1" x14ac:dyDescent="0.35">
      <c r="A59" s="7"/>
      <c r="B59" s="7"/>
      <c r="C59" s="7"/>
      <c r="D59" s="7"/>
      <c r="E59" s="7"/>
      <c r="F59" s="7"/>
    </row>
    <row r="60" spans="1:6" ht="50.15" customHeight="1" x14ac:dyDescent="0.35">
      <c r="A60" s="7"/>
      <c r="B60" s="7"/>
      <c r="C60" s="7"/>
      <c r="D60" s="7"/>
      <c r="E60" s="7"/>
      <c r="F60" s="7"/>
    </row>
    <row r="61" spans="1:6" ht="50.15" customHeight="1" x14ac:dyDescent="0.35">
      <c r="A61" s="7"/>
      <c r="B61" s="7"/>
      <c r="C61" s="7"/>
      <c r="D61" s="7"/>
      <c r="E61" s="7"/>
      <c r="F61" s="7"/>
    </row>
    <row r="62" spans="1:6" ht="50.15" customHeight="1" x14ac:dyDescent="0.35">
      <c r="A62" s="7"/>
      <c r="B62" s="7"/>
      <c r="C62" s="7"/>
      <c r="D62" s="7"/>
      <c r="E62" s="7"/>
      <c r="F62" s="7"/>
    </row>
    <row r="63" spans="1:6" ht="50.15" customHeight="1" x14ac:dyDescent="0.35">
      <c r="A63" s="7"/>
      <c r="B63" s="7"/>
      <c r="C63" s="7"/>
      <c r="D63" s="7"/>
      <c r="E63" s="7"/>
      <c r="F63" s="7"/>
    </row>
    <row r="64" spans="1:6" ht="50.15" customHeight="1" x14ac:dyDescent="0.35">
      <c r="A64" s="7"/>
      <c r="B64" s="7"/>
      <c r="C64" s="7"/>
      <c r="D64" s="7"/>
      <c r="E64" s="7"/>
      <c r="F64" s="7"/>
    </row>
    <row r="65" spans="1:6" ht="50.15" customHeight="1" x14ac:dyDescent="0.35">
      <c r="A65" s="7"/>
      <c r="B65" s="7"/>
      <c r="C65" s="7"/>
      <c r="D65" s="7"/>
      <c r="E65" s="7"/>
      <c r="F65" s="7"/>
    </row>
    <row r="66" spans="1:6" ht="50.15" customHeight="1" x14ac:dyDescent="0.35">
      <c r="A66" s="7"/>
      <c r="B66" s="7"/>
      <c r="C66" s="7"/>
      <c r="D66" s="7"/>
      <c r="E66" s="7"/>
      <c r="F66" s="7"/>
    </row>
    <row r="67" spans="1:6" ht="50.15" customHeight="1" x14ac:dyDescent="0.35">
      <c r="A67" s="7"/>
      <c r="B67" s="7"/>
      <c r="C67" s="7"/>
      <c r="D67" s="7"/>
      <c r="E67" s="7"/>
      <c r="F67" s="7"/>
    </row>
    <row r="68" spans="1:6" ht="50.15" customHeight="1" x14ac:dyDescent="0.35">
      <c r="A68" s="7"/>
      <c r="B68" s="7"/>
      <c r="C68" s="7"/>
      <c r="D68" s="7"/>
      <c r="E68" s="7"/>
      <c r="F68" s="7"/>
    </row>
    <row r="69" spans="1:6" ht="50.15" customHeight="1" x14ac:dyDescent="0.35">
      <c r="A69" s="7"/>
      <c r="B69" s="7"/>
      <c r="C69" s="7"/>
      <c r="D69" s="7"/>
      <c r="E69" s="7"/>
      <c r="F69" s="7"/>
    </row>
    <row r="70" spans="1:6" ht="50.15" customHeight="1" x14ac:dyDescent="0.35">
      <c r="A70" s="7"/>
      <c r="B70" s="7"/>
      <c r="C70" s="7"/>
      <c r="D70" s="7"/>
      <c r="E70" s="7"/>
      <c r="F70" s="7"/>
    </row>
    <row r="71" spans="1:6" ht="50.15" customHeight="1" x14ac:dyDescent="0.35">
      <c r="A71" s="7"/>
      <c r="B71" s="7"/>
      <c r="C71" s="7"/>
      <c r="D71" s="7"/>
      <c r="E71" s="7"/>
      <c r="F71" s="7"/>
    </row>
    <row r="72" spans="1:6" ht="50.15" customHeight="1" x14ac:dyDescent="0.35">
      <c r="A72" s="7"/>
      <c r="B72" s="7"/>
      <c r="C72" s="7"/>
      <c r="D72" s="7"/>
      <c r="E72" s="7"/>
      <c r="F72" s="7"/>
    </row>
    <row r="73" spans="1:6" ht="50.15" customHeight="1" x14ac:dyDescent="0.35">
      <c r="A73" s="7"/>
      <c r="B73" s="7"/>
      <c r="C73" s="7"/>
      <c r="D73" s="7"/>
      <c r="E73" s="7"/>
      <c r="F73" s="7"/>
    </row>
    <row r="74" spans="1:6" ht="50.15" customHeight="1" x14ac:dyDescent="0.35">
      <c r="A74" s="7"/>
      <c r="B74" s="7"/>
      <c r="C74" s="7"/>
      <c r="D74" s="7"/>
      <c r="E74" s="7"/>
      <c r="F74" s="7"/>
    </row>
    <row r="75" spans="1:6" ht="50.15" customHeight="1" x14ac:dyDescent="0.35">
      <c r="A75" s="7"/>
      <c r="B75" s="7"/>
      <c r="C75" s="7"/>
      <c r="D75" s="7"/>
      <c r="E75" s="7"/>
      <c r="F75" s="7"/>
    </row>
    <row r="76" spans="1:6" ht="50.15" customHeight="1" x14ac:dyDescent="0.35">
      <c r="A76" s="7"/>
      <c r="B76" s="7"/>
      <c r="C76" s="7"/>
      <c r="D76" s="7"/>
      <c r="E76" s="7"/>
      <c r="F76" s="7"/>
    </row>
    <row r="77" spans="1:6" ht="50.15" customHeight="1" x14ac:dyDescent="0.35">
      <c r="A77" s="7"/>
      <c r="B77" s="7"/>
      <c r="C77" s="7"/>
      <c r="D77" s="7"/>
      <c r="E77" s="7"/>
      <c r="F77" s="7"/>
    </row>
    <row r="78" spans="1:6" ht="50.15" customHeight="1" x14ac:dyDescent="0.35">
      <c r="A78" s="7"/>
      <c r="B78" s="7"/>
      <c r="C78" s="7"/>
      <c r="D78" s="7"/>
      <c r="E78" s="7"/>
      <c r="F78" s="7"/>
    </row>
    <row r="79" spans="1:6" ht="50.15" customHeight="1" x14ac:dyDescent="0.35">
      <c r="A79" s="7"/>
      <c r="B79" s="7"/>
      <c r="C79" s="7"/>
      <c r="D79" s="7"/>
      <c r="E79" s="7"/>
      <c r="F79" s="7"/>
    </row>
    <row r="80" spans="1:6" ht="50.15" customHeight="1" x14ac:dyDescent="0.35">
      <c r="A80" s="7"/>
      <c r="B80" s="7"/>
      <c r="C80" s="7"/>
      <c r="D80" s="7"/>
      <c r="E80" s="7"/>
      <c r="F80" s="7"/>
    </row>
    <row r="81" spans="1:6" ht="50.15" customHeight="1" x14ac:dyDescent="0.35">
      <c r="A81" s="7"/>
      <c r="B81" s="7"/>
      <c r="C81" s="7"/>
      <c r="D81" s="7"/>
      <c r="E81" s="7"/>
      <c r="F81" s="7"/>
    </row>
    <row r="82" spans="1:6" ht="50.15" customHeight="1" x14ac:dyDescent="0.35">
      <c r="A82" s="7"/>
      <c r="B82" s="7"/>
      <c r="C82" s="7"/>
      <c r="D82" s="7"/>
      <c r="E82" s="7"/>
      <c r="F82" s="7"/>
    </row>
    <row r="83" spans="1:6" ht="50.15" customHeight="1" x14ac:dyDescent="0.35">
      <c r="A83" s="7"/>
      <c r="B83" s="7"/>
      <c r="C83" s="7"/>
      <c r="D83" s="7"/>
      <c r="E83" s="7"/>
      <c r="F83" s="7"/>
    </row>
    <row r="84" spans="1:6" ht="50.15" customHeight="1" x14ac:dyDescent="0.35">
      <c r="A84" s="7"/>
      <c r="B84" s="7"/>
      <c r="C84" s="7"/>
      <c r="D84" s="7"/>
      <c r="E84" s="7"/>
      <c r="F84" s="7"/>
    </row>
    <row r="85" spans="1:6" ht="50.15" customHeight="1" x14ac:dyDescent="0.35">
      <c r="A85" s="7"/>
      <c r="B85" s="7"/>
      <c r="C85" s="7"/>
      <c r="D85" s="7"/>
      <c r="E85" s="7"/>
      <c r="F85" s="7"/>
    </row>
    <row r="86" spans="1:6" ht="50.15" customHeight="1" x14ac:dyDescent="0.35">
      <c r="A86" s="7"/>
      <c r="B86" s="7"/>
      <c r="C86" s="7"/>
      <c r="D86" s="7"/>
      <c r="E86" s="7"/>
      <c r="F86" s="7"/>
    </row>
    <row r="87" spans="1:6" ht="50.15" customHeight="1" x14ac:dyDescent="0.35">
      <c r="A87" s="7"/>
      <c r="B87" s="7"/>
      <c r="C87" s="7"/>
      <c r="D87" s="7"/>
      <c r="E87" s="7"/>
      <c r="F87" s="7"/>
    </row>
    <row r="88" spans="1:6" ht="50.15" customHeight="1" x14ac:dyDescent="0.35">
      <c r="A88" s="7"/>
      <c r="B88" s="7"/>
      <c r="C88" s="7"/>
      <c r="D88" s="7"/>
      <c r="E88" s="7"/>
      <c r="F88" s="7"/>
    </row>
    <row r="89" spans="1:6" ht="50.15" customHeight="1" x14ac:dyDescent="0.35">
      <c r="A89" s="7"/>
      <c r="B89" s="7"/>
      <c r="C89" s="7"/>
      <c r="D89" s="7"/>
      <c r="E89" s="7"/>
      <c r="F89" s="7"/>
    </row>
    <row r="90" spans="1:6" ht="50.15" customHeight="1" x14ac:dyDescent="0.35">
      <c r="A90" s="7"/>
      <c r="B90" s="7"/>
      <c r="C90" s="7"/>
      <c r="D90" s="7"/>
      <c r="E90" s="7"/>
      <c r="F90" s="7"/>
    </row>
    <row r="91" spans="1:6" ht="50.15" customHeight="1" x14ac:dyDescent="0.35">
      <c r="A91" s="7"/>
      <c r="B91" s="7"/>
      <c r="C91" s="7"/>
      <c r="D91" s="7"/>
      <c r="E91" s="7"/>
      <c r="F91" s="7"/>
    </row>
    <row r="92" spans="1:6" ht="50.15" customHeight="1" x14ac:dyDescent="0.35">
      <c r="A92" s="7"/>
      <c r="B92" s="7"/>
      <c r="C92" s="7"/>
      <c r="D92" s="7"/>
      <c r="E92" s="7"/>
      <c r="F92" s="7"/>
    </row>
    <row r="93" spans="1:6" ht="50.15" customHeight="1" x14ac:dyDescent="0.35">
      <c r="A93" s="7"/>
      <c r="B93" s="7"/>
      <c r="C93" s="7"/>
      <c r="D93" s="7"/>
      <c r="E93" s="7"/>
      <c r="F93" s="7"/>
    </row>
    <row r="94" spans="1:6" ht="50.15" customHeight="1" x14ac:dyDescent="0.35">
      <c r="A94" s="7"/>
      <c r="B94" s="7"/>
      <c r="C94" s="7"/>
      <c r="D94" s="7"/>
      <c r="E94" s="7"/>
      <c r="F94" s="7"/>
    </row>
    <row r="95" spans="1:6" ht="50.15" customHeight="1" x14ac:dyDescent="0.35">
      <c r="A95" s="7"/>
      <c r="B95" s="7"/>
      <c r="C95" s="7"/>
      <c r="D95" s="7"/>
      <c r="E95" s="7"/>
      <c r="F95" s="7"/>
    </row>
    <row r="96" spans="1:6" ht="50.15" customHeight="1" x14ac:dyDescent="0.35">
      <c r="A96" s="7"/>
      <c r="B96" s="7"/>
      <c r="C96" s="7"/>
      <c r="D96" s="7"/>
      <c r="E96" s="7"/>
      <c r="F96" s="7"/>
    </row>
    <row r="97" spans="1:6" ht="50.15" customHeight="1" x14ac:dyDescent="0.35">
      <c r="A97" s="7"/>
      <c r="B97" s="7"/>
      <c r="C97" s="7"/>
      <c r="D97" s="7"/>
      <c r="E97" s="7"/>
      <c r="F97" s="7"/>
    </row>
    <row r="98" spans="1:6" ht="50.15" customHeight="1" x14ac:dyDescent="0.35">
      <c r="A98" s="7"/>
      <c r="B98" s="7"/>
      <c r="C98" s="7"/>
      <c r="D98" s="7"/>
      <c r="E98" s="7"/>
      <c r="F98" s="7"/>
    </row>
    <row r="99" spans="1:6" ht="50.15" customHeight="1" x14ac:dyDescent="0.35">
      <c r="A99" s="7"/>
      <c r="B99" s="7"/>
      <c r="C99" s="7"/>
      <c r="D99" s="7"/>
      <c r="E99" s="7"/>
      <c r="F99" s="7"/>
    </row>
    <row r="100" spans="1:6" ht="50.15" customHeight="1" x14ac:dyDescent="0.35">
      <c r="A100" s="7"/>
      <c r="B100" s="7"/>
      <c r="C100" s="7"/>
      <c r="D100" s="7"/>
      <c r="E100" s="7"/>
      <c r="F100" s="7"/>
    </row>
  </sheetData>
  <sheetProtection algorithmName="SHA-512" hashValue="7ln/EKZZwZdp+UNzPtKIHs0+HINYG/SsMyB89sS/Rz1K4bJIKwj3nakzUNMXGJPINtWhyTxYKRVJyYEeLljSag==" saltValue="Y8T769GKoa48slBAFr322A==" spinCount="100000" sheet="1" objects="1" scenarios="1"/>
  <mergeCells count="1">
    <mergeCell ref="A1:F1"/>
  </mergeCells>
  <hyperlinks>
    <hyperlink ref="F2" location="'Mode d''emploi'!A1" display="Revenir à l'accueil" xr:uid="{00000000-0004-0000-0300-000000000000}"/>
    <hyperlink ref="F3" location="Résultats!A1" display="Résultats" xr:uid="{00000000-0004-0000-0300-000001000000}"/>
  </hyperlinks>
  <pageMargins left="0.70866141732283472" right="0.70866141732283472" top="0.74803149606299213" bottom="0.74803149606299213" header="0.31496062992125984" footer="0.31496062992125984"/>
  <pageSetup paperSize="9" scale="5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8"/>
  <dimension ref="A1:A6"/>
  <sheetViews>
    <sheetView workbookViewId="0">
      <selection activeCell="B8" sqref="B8"/>
    </sheetView>
  </sheetViews>
  <sheetFormatPr baseColWidth="10" defaultRowHeight="14.5" x14ac:dyDescent="0.35"/>
  <cols>
    <col min="1" max="1" width="22.54296875" customWidth="1"/>
  </cols>
  <sheetData>
    <row r="1" spans="1:1" x14ac:dyDescent="0.35">
      <c r="A1" s="8" t="s">
        <v>16</v>
      </c>
    </row>
    <row r="2" spans="1:1" x14ac:dyDescent="0.35">
      <c r="A2" s="8" t="s">
        <v>17</v>
      </c>
    </row>
    <row r="3" spans="1:1" x14ac:dyDescent="0.35">
      <c r="A3" s="8" t="s">
        <v>23</v>
      </c>
    </row>
    <row r="4" spans="1:1" x14ac:dyDescent="0.35">
      <c r="A4" s="8" t="s">
        <v>24</v>
      </c>
    </row>
    <row r="5" spans="1:1" x14ac:dyDescent="0.35">
      <c r="A5" s="8"/>
    </row>
    <row r="6" spans="1:1" x14ac:dyDescent="0.35">
      <c r="A6"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Mode d'emploi</vt:lpstr>
      <vt:lpstr>Grille de cotation</vt:lpstr>
      <vt:lpstr>Résultats</vt:lpstr>
      <vt:lpstr>Plan d'action</vt:lpstr>
      <vt:lpstr>Feuil2</vt:lpstr>
      <vt:lpstr>cotation</vt:lpstr>
      <vt:lpstr>cotation2</vt:lpstr>
      <vt:lpstr>'Grille de cotation'!Impression_des_titres</vt:lpstr>
      <vt:lpstr>'Plan d''action'!Impression_des_titres</vt:lpstr>
      <vt:lpstr>thématiques</vt:lpstr>
      <vt:lpstr>'Grille de cotation'!Zone_d_impression</vt:lpstr>
      <vt:lpstr>'Mode d''emploi'!Zone_d_impression</vt:lpstr>
      <vt:lpstr>'Plan d''action'!Zone_d_impression</vt:lpstr>
      <vt:lpstr>Résultats!Zone_d_impression</vt:lpstr>
    </vt:vector>
  </TitlesOfParts>
  <Manager>BESSE Michael</Manager>
  <Company>HBT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BESSE MICHAEL</cp:lastModifiedBy>
  <cp:lastPrinted>2026-08-13T13:28:52Z</cp:lastPrinted>
  <dcterms:created xsi:type="dcterms:W3CDTF">2020-06-26T07:20:52Z</dcterms:created>
  <dcterms:modified xsi:type="dcterms:W3CDTF">2026-08-13T14:48:29Z</dcterms:modified>
</cp:coreProperties>
</file>